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pivotTables/pivotTable10.xml" ContentType="application/vnd.openxmlformats-officedocument.spreadsheetml.pivotTable+xml"/>
  <Override PartName="/xl/pivotTables/pivotTable11.xml" ContentType="application/vnd.openxmlformats-officedocument.spreadsheetml.pivotTable+xml"/>
  <Override PartName="/xl/pivotTables/pivotTable12.xml" ContentType="application/vnd.openxmlformats-officedocument.spreadsheetml.pivotTable+xml"/>
  <Override PartName="/xl/pivotTables/pivotTable13.xml" ContentType="application/vnd.openxmlformats-officedocument.spreadsheetml.pivotTable+xml"/>
  <Override PartName="/xl/pivotTables/pivotTable14.xml" ContentType="application/vnd.openxmlformats-officedocument.spreadsheetml.pivotTable+xml"/>
  <Override PartName="/xl/customProperty1.bin" ContentType="application/vnd.openxmlformats-officedocument.spreadsheetml.customProperty"/>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1.xml" ContentType="application/vnd.openxmlformats-officedocument.themeOverrid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2.xml" ContentType="application/vnd.openxmlformats-officedocument.themeOverrid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3.xml" ContentType="application/vnd.openxmlformats-officedocument.themeOverrid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theme/themeOverride4.xml" ContentType="application/vnd.openxmlformats-officedocument.themeOverrid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ustomProperty2.bin" ContentType="application/vnd.openxmlformats-officedocument.spreadsheetml.customProperty"/>
  <Override PartName="/xl/drawings/drawing2.xml" ContentType="application/vnd.openxmlformats-officedocument.drawing+xml"/>
  <Override PartName="/xl/tables/table1.xml" ContentType="application/vnd.openxmlformats-officedocument.spreadsheetml.table+xml"/>
  <Override PartName="/xl/slicers/slicer1.xml" ContentType="application/vnd.ms-excel.slicer+xml"/>
  <Override PartName="/xl/customProperty3.bin" ContentType="application/vnd.openxmlformats-officedocument.spreadsheetml.customProperty"/>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1"/>
  <workbookPr/>
  <mc:AlternateContent xmlns:mc="http://schemas.openxmlformats.org/markup-compatibility/2006">
    <mc:Choice Requires="x15">
      <x15ac:absPath xmlns:x15ac="http://schemas.microsoft.com/office/spreadsheetml/2010/11/ac" url="C:\Users\SEDJAE\Documents\Ett elsystem för elfordon\Leverans\"/>
    </mc:Choice>
  </mc:AlternateContent>
  <xr:revisionPtr revIDLastSave="0" documentId="13_ncr:1_{91CB9AC8-9DF4-460D-8C20-C5EE8C8C7EE2}" xr6:coauthVersionLast="47" xr6:coauthVersionMax="47" xr10:uidLastSave="{00000000-0000-0000-0000-000000000000}"/>
  <bookViews>
    <workbookView xWindow="-120" yWindow="-120" windowWidth="29040" windowHeight="15840" firstSheet="3" activeTab="3" xr2:uid="{00000000-000D-0000-FFFF-FFFF00000000}"/>
  </bookViews>
  <sheets>
    <sheet name="Dashboard" sheetId="3" state="hidden" r:id="rId1"/>
    <sheet name="Statisk laddning till 2019" sheetId="1" r:id="rId2"/>
    <sheet name="Statisk laddning efter 2019" sheetId="5" r:id="rId3"/>
    <sheet name="Standarder under arbete (2022)" sheetId="6" r:id="rId4"/>
    <sheet name="Lists" sheetId="2" r:id="rId5"/>
    <sheet name="Version" sheetId="4" state="hidden" r:id="rId6"/>
  </sheets>
  <definedNames>
    <definedName name="dd_aERS" localSheetId="3">list_aERS[Applicable to ERS]</definedName>
    <definedName name="dd_aERS">list_aERS[Applicable to ERS]</definedName>
    <definedName name="dd_application" localSheetId="3">list_application[Application]</definedName>
    <definedName name="dd_application">list_application[Application]</definedName>
    <definedName name="dd_category" localSheetId="3">list_category[Category]</definedName>
    <definedName name="dd_category">list_category[Category]</definedName>
    <definedName name="dd_Participation" localSheetId="3">list_participation[Participation]</definedName>
    <definedName name="dd_Participation">list_participation[Participation]</definedName>
    <definedName name="dd_regulation" localSheetId="3">list_regulation[Regulations]</definedName>
    <definedName name="dd_regulation">list_regulation[Regulations]</definedName>
    <definedName name="dd_Status" localSheetId="3">list_status[Status]</definedName>
    <definedName name="dd_Status">list_status[Status]</definedName>
    <definedName name="dd_sweMC" localSheetId="3">list_sweMC[Swedish mirror Committee]</definedName>
    <definedName name="dd_sweMC">list_sweMC[Swedish mirror Committee]</definedName>
    <definedName name="dd_TechCommit" localSheetId="3">list_TechCommit[Technical Committee]</definedName>
    <definedName name="dd_TechCommit">list_TechCommit[Technical Committee]</definedName>
    <definedName name="Slicer_Application">#N/A</definedName>
    <definedName name="Slicer_Category">#N/A</definedName>
    <definedName name="Slicer_Participation">#N/A</definedName>
    <definedName name="Slicer_Regulation">#N/A</definedName>
    <definedName name="Slicer_SE_mirror_committee">#N/A</definedName>
    <definedName name="Slicer_Status">#N/A</definedName>
    <definedName name="Slicer_Technical_Committee">#N/A</definedName>
  </definedNames>
  <calcPr calcId="191028"/>
  <pivotCaches>
    <pivotCache cacheId="8676" r:id="rId7"/>
  </pivotCaches>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8"/>
        <x14:slicerCache r:id="rId9"/>
        <x14:slicerCache r:id="rId10"/>
        <x14:slicerCache r:id="rId11"/>
        <x14:slicerCache r:id="rId12"/>
        <x14:slicerCache r:id="rId13"/>
        <x14:slicerCache r:id="rId14"/>
      </x15:slicerCaches>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7" i="1" l="1"/>
  <c r="A106" i="1"/>
  <c r="A108" i="1"/>
  <c r="AP60" i="3"/>
  <c r="AP59" i="3"/>
  <c r="AP58" i="3"/>
  <c r="AP57" i="3"/>
  <c r="AP56" i="3"/>
  <c r="AP55" i="3"/>
  <c r="AP54" i="3"/>
  <c r="AP53" i="3"/>
  <c r="AP61" i="3" l="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O4" i="3" l="1"/>
  <c r="AO3" i="3"/>
  <c r="AO8" i="3"/>
  <c r="AO7" i="3"/>
  <c r="AO6" i="3"/>
  <c r="AO5" i="3"/>
  <c r="AO9" i="3" l="1"/>
  <c r="AP9" i="3"/>
  <c r="AE64" i="3"/>
  <c r="T90" i="3"/>
  <c r="F63" i="3"/>
</calcChain>
</file>

<file path=xl/sharedStrings.xml><?xml version="1.0" encoding="utf-8"?>
<sst xmlns="http://schemas.openxmlformats.org/spreadsheetml/2006/main" count="1543" uniqueCount="422">
  <si>
    <t>Category</t>
  </si>
  <si>
    <t>Electric Power Supply</t>
  </si>
  <si>
    <t>Application</t>
  </si>
  <si>
    <t>Conductive, general</t>
  </si>
  <si>
    <t>Date</t>
  </si>
  <si>
    <t>Kolumnetiketter</t>
  </si>
  <si>
    <t>Column Labels</t>
  </si>
  <si>
    <t>Conductive, overhead</t>
  </si>
  <si>
    <t>Conductive, rail in road</t>
  </si>
  <si>
    <t>General</t>
  </si>
  <si>
    <t>Inductive</t>
  </si>
  <si>
    <t>TBD</t>
  </si>
  <si>
    <t>Totalsumma</t>
  </si>
  <si>
    <t>Grand Total</t>
  </si>
  <si>
    <t>Count of Application</t>
  </si>
  <si>
    <t>Count of Category</t>
  </si>
  <si>
    <t>Draft</t>
  </si>
  <si>
    <t>New work</t>
  </si>
  <si>
    <t>Published</t>
  </si>
  <si>
    <t>Count of Status</t>
  </si>
  <si>
    <t>TOTAL</t>
  </si>
  <si>
    <t>Infrastructure</t>
  </si>
  <si>
    <t>Vehicle</t>
  </si>
  <si>
    <t>Total count "TBD" in</t>
  </si>
  <si>
    <t>Status</t>
  </si>
  <si>
    <t>Applicable to ERS</t>
  </si>
  <si>
    <t>Technical committe</t>
  </si>
  <si>
    <t>Participation</t>
  </si>
  <si>
    <t>SE mirror committee</t>
  </si>
  <si>
    <t>Rgulation</t>
  </si>
  <si>
    <t>Total count</t>
  </si>
  <si>
    <t>(All)</t>
  </si>
  <si>
    <t>Legend and abbreviations:</t>
  </si>
  <si>
    <t>Instructions:</t>
  </si>
  <si>
    <t>NP</t>
  </si>
  <si>
    <t>New Project</t>
  </si>
  <si>
    <t>Columns D &amp; I-N are sortable where one or several inputs (marked as grey boxes such as "Draft" or "Published" in the "Status" column D just to the left) are clickable and will then automatically sort the document according to that criteria. Criteria in different columns can be mixed according to wish. To clear the filter for a column click the little filter-icon with an "x" on it in the top right corner of the cell. Orange colored columns below indicate a sortable parameter, while white columns indicate information about a specific standard.</t>
  </si>
  <si>
    <t>CD</t>
  </si>
  <si>
    <t>Committee Draft stage</t>
  </si>
  <si>
    <t>DIS</t>
  </si>
  <si>
    <t>Draft International Standard stage</t>
  </si>
  <si>
    <t>FDIS</t>
  </si>
  <si>
    <t>Final Draft International Standard stage</t>
  </si>
  <si>
    <t>PRF</t>
  </si>
  <si>
    <t>Proof stage (just before publication)</t>
  </si>
  <si>
    <t>TS</t>
  </si>
  <si>
    <t>Technical Specification</t>
  </si>
  <si>
    <t>TR</t>
  </si>
  <si>
    <t>Technical Report</t>
  </si>
  <si>
    <t>Mutiple choice with drop down list</t>
  </si>
  <si>
    <t>ID</t>
  </si>
  <si>
    <t>Standard Number</t>
  </si>
  <si>
    <t>Standard Title</t>
  </si>
  <si>
    <t>Scope</t>
  </si>
  <si>
    <t>Limitations</t>
  </si>
  <si>
    <t>Comment</t>
  </si>
  <si>
    <t>Technical Committee</t>
  </si>
  <si>
    <t>Regulation</t>
  </si>
  <si>
    <t>ISO 6469-1:2009 (ed.2)</t>
  </si>
  <si>
    <t>Electrically propelled road vehicles – Safety specifications – Part 1: On-board rechargeable energy storage system (RESS)</t>
  </si>
  <si>
    <t>This part of ISO 6469 specifies requirements for the on-board rechargeable energy storage systems (RESS) of electrically propelled road vehicles, including battery-electric vehicles (BEVs), fuel-cell vehicles (FCVs) and hybrid electric vehicles (HEVs), for the protection of persons inside and outside the vehicle and the vehicle environment. Flywheels are not included in the scope of this part of ISO 6469.</t>
  </si>
  <si>
    <t>This part of ISO 6469 does not apply to RESS in motorcycles and vehicles not primarily intended as road vehicles, such as material handling trucks or fork-lift trucks. This part of ISO 6469 applies only to RESS in on-board voltage class B (see 3.18) electric circuits for vehicle propulsion. This part of ISO 6469 does not provide comprehensive safety information for manufacturing, maintenance and repair personnel.</t>
  </si>
  <si>
    <t>Yes</t>
  </si>
  <si>
    <t>Ongoing revision, see proposal for ed.3.</t>
  </si>
  <si>
    <t>ISO/TC 22/SC 37</t>
  </si>
  <si>
    <t>Active</t>
  </si>
  <si>
    <t>SIS/TK 517</t>
  </si>
  <si>
    <t>UN R100</t>
  </si>
  <si>
    <t>ISO/FDIS 6469-1 (proposed ed.3)</t>
  </si>
  <si>
    <t>Electrically propelled road vehicles — Safety specifications — Part 1: Rechargeable energy storage system (RESS)</t>
  </si>
  <si>
    <t>This document specifies safety requirements for rechargeable energy storage systems (RESS) of electrically propelled vehicles for the protection of persons.</t>
  </si>
  <si>
    <t>It does not provide comprehensive safety information for manufacturing, maintenance and repair personnel. NOTE Requirements for motorcycles and mopeds are specified in ISO 13063 and ISO 18243.</t>
  </si>
  <si>
    <t>Revision of ed.2: 2009.</t>
  </si>
  <si>
    <t>ISO 6469-3:2018 (ed.3)</t>
  </si>
  <si>
    <t>Electrically propelled road vehicles – Safety specifications – Part 3: Electrical safety</t>
  </si>
  <si>
    <t>This document specifies electrical safety requirements for voltage class B electric circuits of electric propulsion systems and conductively connected auxiliary electric systems of electrically propelled road vehicles.
It specifies electrical safety requirements for protection of persons against electric shock and thermal incidents.</t>
  </si>
  <si>
    <t>It does not provide comprehensive safety information for manufacturing, maintenance and repair personnel.</t>
  </si>
  <si>
    <t>-</t>
  </si>
  <si>
    <t xml:space="preserve">ISO/TR 8713:2012
ISO/PRF TR 8713
</t>
  </si>
  <si>
    <t xml:space="preserve">Electric road vehicles – Vocabulary </t>
  </si>
  <si>
    <t>This Technical Report establishes a vocabulary of terms and the related definitions used in ISO/TC 22/SC 21 (SC 37) standards. These terms are specific to the electric propulsion systems of electrically propelled road vehicles, i.e. battery-electric vehicles (BEV), hybrid-electric vehicles (HEV, PHEV), and (pure and hybrid-electric) fuel cell vehicles (FCV, FCHEV).</t>
  </si>
  <si>
    <t>No information</t>
  </si>
  <si>
    <t>Edition from 2012 will be replaced by revised version (current ISO/PRF TR 8713)</t>
  </si>
  <si>
    <t>ISO/TR 11955:2008</t>
  </si>
  <si>
    <t xml:space="preserve">Hybrid-electric road vehicles -- Guidelines for charge balance measurement
</t>
  </si>
  <si>
    <t>This Technical Report describes procedures of charge balance measurement to ensure necessary and sufficient accuracy of a fuel consumption test on hybrid-electric vehicles (HEV) with batteries, which is conducted based on ISO 23274</t>
  </si>
  <si>
    <t>None</t>
  </si>
  <si>
    <t xml:space="preserve">ISO 12405-3:2014 </t>
  </si>
  <si>
    <t>Electrically propelled road vehicles -- Test specification for lithium-ion traction battery packs and systems -- Part 3: Safety performance requirements</t>
  </si>
  <si>
    <t>This part of ISO 12405 specifies test procedures and provides acceptable safety requirements for voltage class B lithium-ion battery packs and systems, to be used as traction batteries in electrically propelled road vehicles. Traction battery packs and systems used for two-wheel or three-wheel vehicles are not covered by this part of ISO 12405. This part of ISO 12405 is related to the testing of safety performance of battery packs and systems for their intended use in a vehicle.</t>
  </si>
  <si>
    <t xml:space="preserve"> This part of ISO 12405 is not intended to be applied for the evaluation of the safety of battery packs and systems during transport, storage, vehicle production, repair, and maintenance services.</t>
  </si>
  <si>
    <t>Provisions of this part will be  incorporated in ISO 6469-1, This standard was last reviewed and confirmed in 2017. Therefore this version remains current.</t>
  </si>
  <si>
    <t>ISO/IEC 15118-1:2013</t>
  </si>
  <si>
    <t>Road vehicles -- Vehicle to grid communication interface -- Part 1: General information and use-case definition</t>
  </si>
  <si>
    <t>ISO 15118 specifies the communication between Electric Vehicles (EV), including Battery Electric Vehicles and Plug-In Hybrid Electric Vehicles, and the Electric Vehicle Supply Equipment (EVSE). As the communication parts of this generic equipment are the Electric Vehicle Communication Controller (EVCC) and the Supply Equipment Communication Controller (SECC), ISO 15118 describes the communication between these components.</t>
  </si>
  <si>
    <t xml:space="preserve">ISO 15118 does not specify the vehicle internal communication between battery and charging equipment and the communication of the SECC to other actors and equipment (beside some dedicated message elements related to the charging). </t>
  </si>
  <si>
    <t>Under review; Will be replaced by ISO/FDIS 15118-1</t>
  </si>
  <si>
    <t>ISO/TC 22/SC 31</t>
  </si>
  <si>
    <t>ISO/FDIS 15118-1 (ed.2)</t>
  </si>
  <si>
    <t>This document, as a basis for the other parts of ISO 15118, specifies terms and definitions, general requirements and use cases for conductive and wireless High Level Communication between Electric Vehicle Communication Controller (EVCC) and the Supply Equipment Communication Controller (SECC). This standard is applicable to High Level Communication involved in conductive and wireless power transfer technologies in the context of manual or automatic connection devices. This standard is also applicable to energy transfer either from EV supply equipment to charge the EV battery or from EV battery to EV supply equipment in order to supply energy to home, to loads or to the grid. This document provides a general overview and a common understanding of aspects influencing identification, association, charge or discharge control and optimisation, payment, load levelling, cybersecurity and privacy. It offers an interoperable EV-EV supply equipment interface to all e-mobility actors beyond SECC.</t>
  </si>
  <si>
    <t>ISO 15118 does not specify the vehicle internal communication between battery and other internal equipment (beside some dedicated message elements related to the energy transfer).</t>
  </si>
  <si>
    <t xml:space="preserve">Including also wireless (earlier part 6).
</t>
  </si>
  <si>
    <t>ISO/IEC 15118-2:2014</t>
  </si>
  <si>
    <t>Road vehicles -- Vehicle-to-Grid Communication Interface -- Part 2: Network and application protocol requirements</t>
  </si>
  <si>
    <t>This part of ISO 15118 specifies the communication between battery electric vehicles (BEV) or plug-in hybrid electric vehicles (PHEV) and the Electric Vehicle Supply Equipment. The application layer message set defined in ISO 15118-2:2014 is designed to support the energy transfer from an EVSE to an EV. ISO 15118-1 contains additional use case elements describing the bidirectional energy transfer. The implementation of these use cases requires enhancements of the application layer message set defined herein.</t>
  </si>
  <si>
    <t>Will be replaced by ISO/DIS 15118-2.2.</t>
  </si>
  <si>
    <t>ISO/DIS 15118-2.2 (ed.2)</t>
  </si>
  <si>
    <t>Road vehicles -- Vehicle to grid communication interface -- Part 2: Network and application protocol requirements</t>
  </si>
  <si>
    <t xml:space="preserve">This document specifies the communication between the electric vehicle (EV), including battery electric vehicle (BEV) and plug-in hybrid electric vehicle (PHEV), and the EV supply equipment. The application layer message sets defined in this revision of ISO 15118-2 are designed to support the electricity power transfer between an EV and an EV supply equipment. The bidirectional electricity power transfer, use case of that was already included in edition 1.0 of part 1 but not included in part 2, was officially added to the scope of this standard. Herein edition 2.0 of part 2 defines the communication messages and sequence requirements for bidirectional power transfer. Also the scope is widely extended in this revision, requirements of wireless communication for both conductive
charging and wireless charging are defined. Additionally, requirements of communication for automatic connection device and information services about charging and control status are defined in this revision. The purpose of this part 2 of ISO 15118 is to detail the communication between an electric vehicle communication controller (EVCC) and supply equipment communication controller (SECC). Aspects are specified to detect a vehicle in a communication network and enable an Internet Protocol (IP) based
communication between EVCC and SECC.  This part 2 defines messages, data model, XML/EXI based data representation format, usage of V2GTP, TLS, TCP and IPv6. These requirements belong to the area of from 3rd to 7th OSI layer model. In addition the
document describes main service sequences of conductive charging, wireless power transfer and bidirectional power transfer, and how data link layer services can be accessed from a layer 3 perspective. The data link layer and physical layer functionality for wired communication is described in part 3 of this standard, and those of wireless communication are described in part 8 of this standard. </t>
  </si>
  <si>
    <t>including also wireless 
(earlier part 7), Now under development ISO/DIS 15118-2</t>
  </si>
  <si>
    <t>ISO/IEC 15118-3:2015</t>
  </si>
  <si>
    <t>Road vehicles -- Vehicle to grid communication interface -- Part 3: Physical and data link layer requirements</t>
  </si>
  <si>
    <t>This part of ISO 15118 specifies the requirements of the physical and data link layer for a high-level communication, directly between battery electric vehicles (BEV) or plug-in hybrid electric vehicles (PHEV), termed as EV (electric vehicle) [ISO-1], based on a wired communication technology and the fixed electrical charging installation [Electric Vehicle Supply Equipment (EVSE)] used in addition to the basic signalling as defined in [IEC-1]. It covers the overall information exchange between all actors involved in the electrical energy exchange. ISO 15118 (all parts) is applicable for manually connected conductive charging.</t>
  </si>
  <si>
    <t>Only “[IEC-1] modes 3 and 4” EVSEs, with a high-level communication module, are covered by this part of ISO 15118.</t>
  </si>
  <si>
    <t>ISO/IEC 15118-4:2018</t>
  </si>
  <si>
    <t>Road vehicles -- Vehicle to grid communication interface -- Part 4: Network and application protocol conformance test</t>
  </si>
  <si>
    <t>ISO 15118-4:2018 specifies conformance tests in the form of an Abstract Test Suite (ATS) for a System Under Test (SUT) implementing an EVCC or SECC according to ISO 15118-2. These conformance tests specify the testing of capabilities and behaviors of an SUT as well as checking what is observed against the conformance requirements specified in ISO 15118-2 and against what the supplier states the SUT implementation's capabilities are.</t>
  </si>
  <si>
    <t>This document does not include specific tests of other standards referenced within ISO 15118-2, e.g. IETF RFCs. Furthermore, the conformance tests specified in this document do not include the assessment of performance nor robustness or reliability of an implementation.</t>
  </si>
  <si>
    <t>ISO/IEC 15118-5:2018</t>
  </si>
  <si>
    <t>Road vehicles -- Vehicle to grid communication interface -- Part 5: Physical layer and data link layer conformance test</t>
  </si>
  <si>
    <t xml:space="preserve">ISO 15118-5:2018 specifies conformance tests in the form of an Abstract Test Suite (ATS) for a System Under Test (SUT) implementing an Electric Vehicle or Supply Equipment Communication Controller (EVCC or SECC) with support for PLC-based High Level Communication (HLC) and Basic Signaling according to ISO 15118‑3. </t>
  </si>
  <si>
    <t>ISO/IEC 15118-8:2018</t>
  </si>
  <si>
    <t>Road vehicles -- Vehicle to grid communication interface -- Part 8: Physical layer and data link layer requirements for wireless communication</t>
  </si>
  <si>
    <t xml:space="preserve">ISO 15118-8:2018 specifies the requirements of the physical and data link layer of a wireless High Level Communication (HLC) between Electric Vehicles (EV) and the Electric Vehicle Supply Equipment (EVSE). The wireless communication technology is used as an alternative to the wired communication technology as defined in ISO 15118‑3.
</t>
  </si>
  <si>
    <t>For conductive charging, only EVSEs compliant with "IEC 61851‑1 modes 3 and 4" and supporting HLC are covered by this document. For WPT, charging sites according to IEC 61980 (all parts) and vehicles according to ISO/PAS 19363 are covered by this document.</t>
  </si>
  <si>
    <t>ISO/NP 15118-9</t>
  </si>
  <si>
    <t>Road vehicles -- Vehicle to grid communication interface -- Part 9: Physical and data link layer conformance test for wireless communication</t>
  </si>
  <si>
    <t xml:space="preserve">The scope of this New Work Item Proposal is to create a new standard ISO 15118-9 (Physical layer
and data link layer conformance test for wireless communication).
It shall specify test cases to be applied to and correctly handled by EVs (EVCC) and EVSEs (SECC)
implementing ISO 15118-8. The document shall take into account the use cases defined in the second
edition of ISO 15118-1 (which is currently under development by ISO/TC 22/SC 31 JWG1 V2G CI).
The test system will comprise:
(A) A simulated SECC to verify the correct behaviour of a real EVCC
(B) A simulated EVCC to verify the correct behaviour of a real SECC
The test document will specify test cases for all requirements defined in ISO 15118-8, verifying at least
the following aspects:
- Initialization of communication and charge spot discovery.
- Connection establishment, interruption and reestablishment.
- Proper implementation of the individual profiles and use-cases described in the second edition of ISO
15118-1.
The test cases will cover positive tests (according to ISO 15118-8). In addition, error scenarios (e.g.,
incorrectly formatted requests, invalid content of messages, etc.) as well as tests for timing behaviour
shall be defined which also have to be handled by EVCC and SECC to ensure interoperability of
EVSEs and EVs. All conformance test cases will be defined based on the requirements in ISO 15118-8
The test cases will be structured according to the OSI layer (1…7) whereas it has to be determined
during the creation of the test specification whether certain OSI layers will be tested from a functional
perspective, or not tested at all.
The test cases will include standard test case attributes like pre-conditions, test behaviours, expected
results to evaluate a pass or a fail and post-conditions to be applied to return the system under test to a
safe state.
</t>
  </si>
  <si>
    <t>New work item approved, draft under development.</t>
  </si>
  <si>
    <t>ISO/CD 17409</t>
  </si>
  <si>
    <t xml:space="preserve">Electrically propelled road vehicles -- Conductive power transfer -- Safety requirements
</t>
  </si>
  <si>
    <t xml:space="preserve">This document specifies electric safety requirements for conductive connections of electrically propelled road vehicles to external electric circuits. External electric circuits include electric power supplies and electric loads. It applies to vehicle power supply circuits. It applies also to dedicated power supply control functions used for the connection of the vehicle to an external electric circuit.
</t>
  </si>
  <si>
    <t xml:space="preserve"> It does not provide comprehensive safety information for manufacturing, maintenance and repair personnel. It does not provide requirements regarding the connection to a non-isolated DC EV charging station.</t>
  </si>
  <si>
    <r>
      <t xml:space="preserve">Ed.2 under development. Note also new title and revised scope.
</t>
    </r>
    <r>
      <rPr>
        <b/>
        <sz val="11"/>
        <color theme="1"/>
        <rFont val="Verdana"/>
        <family val="2"/>
        <scheme val="minor"/>
      </rPr>
      <t>Elways (re old edition)</t>
    </r>
    <r>
      <rPr>
        <sz val="10"/>
        <color theme="1"/>
        <rFont val="Verdana"/>
        <family val="2"/>
        <scheme val="minor"/>
      </rPr>
      <t xml:space="preserve">: Possibly applicable to Electric Roads. This standard may be applicable to electric roads, as long as it does not prohibit charging of electrical vehicles while driving (like for instance the EU/UN document 42011X0302(01) does). </t>
    </r>
  </si>
  <si>
    <t>ISO/PAS 19363:2017</t>
  </si>
  <si>
    <t>Electrically propelled road vehicles -- Magnetic field wireless power transfer -- Safety and interoperability requirements</t>
  </si>
  <si>
    <t>ISO/PAS 19363:2017 defines the requirements and operation of the on-board vehicle equipment that enables magnetic field wireless power transfer (MF-WPT) for traction battery charging of electric vehicles. It is intended to be used for passenger cars and light duty vehicles.</t>
  </si>
  <si>
    <t>This edition covers stationary applications. Bidirectional power transfer is not considered in this edition.</t>
  </si>
  <si>
    <t>Now under review; Will be replaced by ISO/DIS 19363</t>
  </si>
  <si>
    <t>ISO/DIS 19363</t>
  </si>
  <si>
    <t>This document defines the requirements and operation of the on-board vehicle equipment that enables magnetic field wireless power transfer (MF-WPT) for traction battery charging of electric vehicles. It is intended to be used for passenger cars and light duty vehicles.</t>
  </si>
  <si>
    <t>This edition covers stationary applications (vehicle is not in motion). Reversed power transfer is not considered in this edition.</t>
  </si>
  <si>
    <t>Will replace ISO/PAS 19363:2017 when ready.</t>
  </si>
  <si>
    <t>ISO/DIS 21498</t>
  </si>
  <si>
    <t>Electrically propelled road vehicles – Electrical tests for voltage class B components</t>
  </si>
  <si>
    <t>This Standard applies to electric and electronic components used for electrically propelled road vehicles. It applies to components including electric power sources and loads connected to voltage class B electric circuit of an electric propulsion system. The standard focuses on the behaviour at the d.c. voltage class B terminals of these components. The standard describes testing methods, test conditions and test requirements for components exposed to electrical behaviour at a d.c. voltage class B electric circuit, caused by operation of electric loads and power sources.</t>
  </si>
  <si>
    <t>This standard does not cover electrical safety (see ISO 6469, ISO 17409).</t>
  </si>
  <si>
    <t>Under development</t>
  </si>
  <si>
    <t>ISO/DIS 21782-1</t>
  </si>
  <si>
    <t>Electrically propelled road vehicles – Test specification for components for electric propulsion – Part 1: General</t>
  </si>
  <si>
    <t>This document specifies the test procedures for performance and operating load for voltage class B electric propulsion components (motor, inverter, DC/DC converter) and their combinations (motor system) of electrically propelled road vehicles.
This part of the Standard specifies the terms and definitions used in this Standard and general test conditions.</t>
  </si>
  <si>
    <t>ISO/DIS 21782-2</t>
  </si>
  <si>
    <t>Electrically propelled road vehicles – Test specification for components for electric propulsion – Part 2: Testing performance of systems</t>
  </si>
  <si>
    <t>This document specifies the performance tests and test criteria for a motor system designed as a voltage class B electric propulsion system for electrically propelled road vehicles.</t>
  </si>
  <si>
    <t>ISO/IEC 62752:2016</t>
  </si>
  <si>
    <t xml:space="preserve">In-Cable Control and Protection Device for mode 2 charging of electric road vehicles (IC-CPD)
</t>
  </si>
  <si>
    <t>This document applies to in-cable control and protection devices (IC-CPDs) for mode 2 charging of electric road vehicles, hereafter referred to as IC-CPD including control and safety functions.</t>
  </si>
  <si>
    <t>No</t>
  </si>
  <si>
    <t xml:space="preserve">IEC 61851-1:2017 (ed.3) </t>
  </si>
  <si>
    <t xml:space="preserve">Electric vehicle conductive charging system – Part 1: General requirements </t>
  </si>
  <si>
    <t xml:space="preserve">This part of IEC 61851 applies to EV supply equipment for charging electric road vehicles,with a rated supply voltage up to 1 000 V AC or up to 1 500 V DC. and a rated output voltage up to 1 000 V AC. or up to 1 500 V DC.Electric road vehicles (EV) cover all road vehicles, including plug-in hybrid road vehicles (PHEV), that derive all or part of their energy from on-board rechargeable energy storage systems (RESS).
</t>
  </si>
  <si>
    <t xml:space="preserve">This standard does not apply to:
• safety aspects related to maintenance;
• charging of trolley buses, rail vehicles, industrial trucks and vehicles designed primarily for
use off-road;
• equipment on the EV;
• EMC requirements for equipment on the EV while connected, which are covered in
IEC 61851-21-1;
• Charging RESS off board of the EV; DC EV supply equipment that relies specifically on double/reinforced insulation or class III
protection against electric shock. See IEC 61851-23 or the future IEC 61851-3 series. </t>
  </si>
  <si>
    <r>
      <t xml:space="preserve">Implemented in Europe as SS-EN 61851-1 (ed.2).
</t>
    </r>
    <r>
      <rPr>
        <b/>
        <sz val="11"/>
        <color theme="1"/>
        <rFont val="Verdana"/>
        <family val="2"/>
        <scheme val="minor"/>
      </rPr>
      <t>Elways</t>
    </r>
    <r>
      <rPr>
        <sz val="10"/>
        <color theme="1"/>
        <rFont val="Verdana"/>
        <family val="2"/>
        <scheme val="minor"/>
      </rPr>
      <t>: Applicable to Electric Roads. The voltage ranges of “a.c. supply voltages up to 1 000 V and at d.c. voltages up to 1 500 V” are applicable to the electric road systems currently being developed: Elways (800 V AC), Alstom (750 V DC), Elonroad (750 V DC).</t>
    </r>
  </si>
  <si>
    <t xml:space="preserve">IEC/TC 69 </t>
  </si>
  <si>
    <t>SEK/TK 69</t>
  </si>
  <si>
    <t xml:space="preserve">IEC 61851-21-1:2017 (ed.1) </t>
  </si>
  <si>
    <t>Electric vehicle conductive charging system - Part 21-1 Electric vehicle on-board charger EMC requirements for conductive connection to AC/DC supply</t>
  </si>
  <si>
    <t xml:space="preserve">This part of IEC 61851, together with IEC 61851-1:2010, gives requirements for conductive connection of an electric vehicle (EV) to an AC or DC supply. It applies only to on-board charging units either tested on the complete vehicle or tested on the charging system
component level (ESA – electronic sub assembly).
</t>
  </si>
  <si>
    <t xml:space="preserve">It is not applicable to trolley buses, rail vehicles, industrial trucks and vehicles designed primarily to be used off-road, such as forestry and construction machines.
</t>
  </si>
  <si>
    <t>Implemented in Europe as 
SS-EN 61851-21-1</t>
  </si>
  <si>
    <t xml:space="preserve">IEC 61851-21-2:2018 
(ed.1) </t>
  </si>
  <si>
    <t>Electric vehicle conductive charging system - Part 21-2: Electric vehicle requirements for conductive connection to an AC/DC supply - EMC requirements for off board electric vehicle charging systems</t>
  </si>
  <si>
    <t xml:space="preserve">This part of IEC 61851 defines the EMC requirements for any off-board components or equipment of such systems used to supply or charge electric vehicles with electric power by
conductive power transfer (CPT), with a rated input voltage, according to IEC 60038:2009, up to 1 000 V AC or 1 500 V DC and an output voltage up to 1 000 V AC or 1 500 V DC.
</t>
  </si>
  <si>
    <t xml:space="preserve">It does not apply to any on-board components or equipment of charging or power supply systems being part of the vehicles. The EMC requirements for such equipment are covered by IEC 61851-21-1: 2017. </t>
  </si>
  <si>
    <t xml:space="preserve">IEC 61851-23:2014  (ed.1) </t>
  </si>
  <si>
    <t>Electric vehicle conductive charging system - Part 23: DC electric vehicle charging station</t>
  </si>
  <si>
    <t>This part of IEC 61851, together with IEC 61851-1:2010, gives the requirements for d.c. electric vehicle (EV) charging stations, herein also referred to as "DC charger", for conductive connection to the vehicle, with an a.c. or d.c. input voltage up to 1 000 V a.c. and up to 1 500 V d.c. according to IEC 60038.
NOTE 1 This standard includes information on EV for conductive connection, but limited to the necessary content for describing the power and signaling interface.
This part covers d.c. output voltages up to 1 500 V.</t>
  </si>
  <si>
    <t xml:space="preserve">This standard does not cover all safety aspects related to maintenance.
</t>
  </si>
  <si>
    <t>Under revision</t>
  </si>
  <si>
    <t>EC 61851-23-1</t>
  </si>
  <si>
    <t>Electric vehicle conductive charging system - Part 23-1: D.C. electric vehicle charging station with an autoconnect charging device</t>
  </si>
  <si>
    <t xml:space="preserve">IEC 61851-24:2014  (ed.1)  
</t>
  </si>
  <si>
    <t>Electric vehicle conductive charging system – Part 24: Digital communication between a d.c. EV charging station and an electric vehicle for control of d.c. charging</t>
  </si>
  <si>
    <t xml:space="preserve">This part of IEC 61851, together with IEC 61851-23, applies to digital communication between a d.c. EV charging station and an electric road vehicle (EV) for control of d.c. charging, with an a.c. or d.c. input voltage up to 1 000 V a.c. and up to 1 500 V d.c. for the conductive charging procedure. The EV charging mode is mode 4, according to IEC 61851-23. </t>
  </si>
  <si>
    <t xml:space="preserve">The charging station supplied by high voltage a.c. supply is not covered by this standard. </t>
  </si>
  <si>
    <t>Implemented in Europe as
SS-EN 61851-24
SS-EN 61851-24 AC 1</t>
  </si>
  <si>
    <t>IEC 61851-24 (ed.2)</t>
  </si>
  <si>
    <t>Electric vehicles conductive charging system – Part 24: Digital communication between a dc EV charging station and an electric vehicle for control of d.c. charging</t>
  </si>
  <si>
    <t xml:space="preserve">IEC 61980-1:2015 (ed.1)  
</t>
  </si>
  <si>
    <t>Electric vehicle wireless power transfer (WPT) systems –
Part 1: General requirements</t>
  </si>
  <si>
    <t>This part of IEC 61980 applies to the equipment for the wireless transfer of electric power from the supply network to electric road vehicles for purposes of supplying electric energy to the RESS (Rechargeable energy storage system) and/or other on-board electrical systems in an operational state when connected to the supply network, at standard supply voltages ratings per IEC 60038 up to 1 000 V a.c. and up to 1 500 V d.c.</t>
  </si>
  <si>
    <t xml:space="preserve">This standard does not apply to:
– safety aspects related to maintenance;
– trolley buses, rail vehicles and vehicles designed primarily for use off-road;
– WPT vehicle power supply circuit, which is covered by ISO 6469 series, ISO 19363;
– EMC requirements for on-board equipment while connected, which are covered in IEC 61851-21-1;
– high level communication which are covered in ISO/IEC 15118 series. </t>
  </si>
  <si>
    <t>IEC TS 61980-2</t>
  </si>
  <si>
    <t>Electric vehicle wireless power transfer (WPT) systems - Part 2 specific requirements for communication between electric road vehicle (EV) and infrastructure with respect to wireless power transfer (WPT) systems</t>
  </si>
  <si>
    <t>IEC TS 61980-3</t>
  </si>
  <si>
    <t>Electric vehicle wireless power transfer (WPT) systems - Part 3: Specific requirements for
the magnetic field power transfer systems</t>
  </si>
  <si>
    <t>IEC 62196-1:2014 (ed.3)</t>
  </si>
  <si>
    <t>Plugs, socket-outlets, vehicle couplers and vehicle inlets - Conductive charging of electric vehicles - Part 1: Charging of electric vehicles up to 250 A a.c. and 400 A d.c.</t>
  </si>
  <si>
    <t>This part of IEC 62196 is applicable to plugs, socket-outlets, vehicle connectors, vehicle inlets and cable assemblies for electric vehicles, herein referred to as “accessories”, intended for use in conductive charging systems which incorporate control means, with a rated operating voltage not exceeding 
– 690 V a.c. 50 Hz to 60 Hz, at a rated current not exceeding 250 A,
– 1 500 V d.c. at a rated current not exceeding 400 A.</t>
  </si>
  <si>
    <t>This part of IEC 62196 does not apply to those standardised accessories used in charging systems where the use of such accessories constructed to the requirements of other standards is permitted. These accessories are intended to be connected only to cables with copper or copper-alloy conductors.</t>
  </si>
  <si>
    <t>Implemented in Europe as SS-EN 62196-1.
IEC 62196-1 is currently under revision.</t>
  </si>
  <si>
    <t>IEC/TC 23/SC 23H</t>
  </si>
  <si>
    <t>SEK/TK 23</t>
  </si>
  <si>
    <t>IEC 62196-1 (ed.4)</t>
  </si>
  <si>
    <t>Plugs, socket-outlets, vehicle connectors and vehicle inlets - Conductive charging of electric vehicles - Part 1: General requirements</t>
  </si>
  <si>
    <t>IEC 62196-2:2016</t>
  </si>
  <si>
    <t>Plugs, socket-outlets, vehicle connectors and vehicle inlets - Conductive charging of electric vehicles - Part 2: Dimensional compatibility and interchangeability requirements for a.c. pin and contact-tube accessories</t>
  </si>
  <si>
    <t>This part of IEC 62196 applies to plugs, socket-outlets, vehicle connectors and vehicle inlets with pins and contact-tubes of standardized configurations, herein referred to as accessories. They have a nominal rated operating voltage not exceeding 480 V a.c., 50 Hz to 60 Hz, and a rated current not exceeding 63 A three-phase or 70 A single phase, for use in conductive charging of electric vehicles.</t>
  </si>
  <si>
    <t>Implemented in Europe as SS-EN 62196-2</t>
  </si>
  <si>
    <t>IEC 62196-3:2014</t>
  </si>
  <si>
    <t>Plugs, socket-outlets, vehicle connectors and vehicle inlets - Conductive charging of electric vehicles - Part 3: Dimensional compatibility and interchangeability requirements for d.c. and a.c./d.c. pin and contact-tube vehicle couplers</t>
  </si>
  <si>
    <t>This part of IEC 62196 is applicable to vehicle couplers with pins and contact-tubes of standardized configuration, herein also referred to as “accessories”, intended for use in electric vehicle conductive charging systems which incorporate control means, with rated operating voltage up to 1 500 V d.c. and rated current up to 250 A, and 1 000 V a.c. and rated current up to 250 A.</t>
  </si>
  <si>
    <t>Implemented in Europe as SS-EN 62196-3</t>
  </si>
  <si>
    <t>IEC 62196-3-1</t>
  </si>
  <si>
    <t>Plugs,socket-outlets, vehicle connectors and vehicle inlets – Conductive charging of electric vehicles – Part 3-1: Vehicle connector, vehicle inlet and cable assembly intended to be used with a thermal management system for DC charging</t>
  </si>
  <si>
    <t>IEC TS 62196-4</t>
  </si>
  <si>
    <t>Plugs, socket-outlets, and vehicle couplers – Conductive charging of electric vehicles – Part 4: Dimensional compatibility and interchangeability requirements for DC pin and contact-tube accessories for class II or class III applications</t>
  </si>
  <si>
    <t>Not known</t>
  </si>
  <si>
    <t>IEC TS 62196-6</t>
  </si>
  <si>
    <t>Plugs, socket-outlets, vehicle connectors and vehicle inlets – Conductive charging of electric vehicles – Part 6: Dimensional compatibility and interchangeability requirements for DC pin and contact-tube vehicle couplers for DC EV supply equipment where protection relies on electrical separation</t>
  </si>
  <si>
    <t>IEC 62831</t>
  </si>
  <si>
    <t>User identification in Electric Vehicle Service Equipment using a smartcard</t>
  </si>
  <si>
    <t>IEC 61439-7:2018</t>
  </si>
  <si>
    <t>Low-voltage switchgear and controlgear assemblies - Part 7: Assemblies for specific applications such as marinas, camping sites, market squares, electric vehicle charging stations</t>
  </si>
  <si>
    <t>IEC 61439-7:2018 defines the specific requirements of assemblies as follows:
- assemblies for which the rated voltage does not exceed 1 000 V in the case of AC or 1 500 V in the case of DC;
– assemblies intended for use in connection with the generation, transmission, distribution and conversion of electric energy, and for the control of electric energy consuming equipment;
– assemblies operated by ordinary persons (e.g. plug and unplug of electrical equipment);
– assemblies intended to be installed and used in market squares, marinas, campsites and other similar outdoor public sites;
– assemblies intended for charging stations for electric vehicles (AEVCS) for Mode 3 and Mode 4. They are designed to integrate the functionality and additional requirements for electric vehicle conductive charging systems according to IEC 61851-1:2017.</t>
  </si>
  <si>
    <r>
      <rPr>
        <b/>
        <sz val="11"/>
        <color theme="1"/>
        <rFont val="Verdana"/>
        <family val="2"/>
        <scheme val="minor"/>
      </rPr>
      <t>Elways</t>
    </r>
    <r>
      <rPr>
        <sz val="10"/>
        <color theme="1"/>
        <rFont val="Verdana"/>
        <family val="2"/>
        <scheme val="minor"/>
      </rPr>
      <t>: Applicable to Electric Roads. In case no maximum power limit for the low-voltage switchgear is specified in this standard, this standard could be relevant for the choice of switchgear. At this time, none of the major electric road developers (Elways, Alstom, Elonroad and Elväg E16/Gävle) is feeding their road systems with nominal voltages higher than 1000 V DC or 1500 V AC.</t>
    </r>
  </si>
  <si>
    <t>IEC/TC 121/SC 121B</t>
  </si>
  <si>
    <t>IEC 60364-7-722:2018</t>
  </si>
  <si>
    <t>Low-voltage electrical installations –
Part 7-722: Requirements for special installations or locations – Supplies for electric vehicles</t>
  </si>
  <si>
    <t>The particular requirements of this document apply to
• circuits intended to supply energy to electric vehicles, and
• circuits intended for feeding back electricity from electric vehicles.
Circuits covered by this document are terminated at the connecting point.</t>
  </si>
  <si>
    <t>IEC/TC 64</t>
  </si>
  <si>
    <t>IEC 63110-1</t>
  </si>
  <si>
    <t>Protocol for Management of Electric Vehicles charging and discharging infrastructures - Part 1: Basic Definitions, Use Cases and architectures</t>
  </si>
  <si>
    <t>IEC 63110-2</t>
  </si>
  <si>
    <t>Protocol for Management of Electric Vehicles charging and discharging infrastructures - Part 2: Technical protocol specifications and requirements</t>
  </si>
  <si>
    <t>IEC 63110-3</t>
  </si>
  <si>
    <t>Protocol for Management of Electric Vehicles charging and discharging infrastructures - Part 3: Requirements for conformance tests</t>
  </si>
  <si>
    <t>IEC 63119-1</t>
  </si>
  <si>
    <t>Information exchange for Electric Vehicle charging roaming service - Part 1:General</t>
  </si>
  <si>
    <t>IEC 63119-2</t>
  </si>
  <si>
    <t>Information exchange for Electric Vehicle charging roaming service - Part 2: Use cases</t>
  </si>
  <si>
    <t>IEC 63119-3</t>
  </si>
  <si>
    <t>Information exchange for Electric Vehicle charging roaming service - Part 3: Message structure</t>
  </si>
  <si>
    <t>IEC 63119-4</t>
  </si>
  <si>
    <t xml:space="preserve">Information exchange for Electric Vehicle charging roaming service  - Part 4: Cybersecurity and information privacy
</t>
  </si>
  <si>
    <t>SS-EN 12736:2001</t>
  </si>
  <si>
    <t>Electrically propelled road vehicles - Airborne acoustical noise of vehicle during charging with on-board chargers - Determination of sound power level</t>
  </si>
  <si>
    <t>Standards for noise measurement not investigated.</t>
  </si>
  <si>
    <t xml:space="preserve">SS-EN 13444-1:2001 </t>
  </si>
  <si>
    <t>Electrically propelled road vehicles - Measurement of emissions of hybrid vehicles - Part 1: Thermal electric hybrid vehicles</t>
  </si>
  <si>
    <t>Will probably be replaced by more recent ISO standards.</t>
  </si>
  <si>
    <t>SS-EN 13447:2001</t>
  </si>
  <si>
    <t>Electrically propelled road vehicles - Terminology</t>
  </si>
  <si>
    <t>ISO/TR 8713 contains more recent terminology.</t>
  </si>
  <si>
    <t>SS-EN 61851-1:2011</t>
  </si>
  <si>
    <t>Electric vehicle conductive charging system - Part 1: General requirements</t>
  </si>
  <si>
    <r>
      <t xml:space="preserve">Implemented EN version
</t>
    </r>
    <r>
      <rPr>
        <b/>
        <sz val="11"/>
        <color theme="1"/>
        <rFont val="Verdana"/>
        <family val="2"/>
        <scheme val="minor"/>
      </rPr>
      <t>Elways</t>
    </r>
    <r>
      <rPr>
        <sz val="10"/>
        <color theme="1"/>
        <rFont val="Verdana"/>
        <family val="2"/>
        <scheme val="minor"/>
      </rPr>
      <t>: Applicable to Electric Roads. The voltage ranges of “a.c. supply voltages up to 1 000 V and at d.c. voltages up to 1 500 V” are applicable to the electric road systems currently being developed: Elways (800 V AC), Alstom (750 V DC), Elonroad (750 V DC).</t>
    </r>
  </si>
  <si>
    <t>SS-EN 61851-21:2002</t>
  </si>
  <si>
    <t>Electric vehicle conductive charging system - Part 21: Electric vehicle requirements for conductive connection to an a.c/d.c. supply</t>
  </si>
  <si>
    <t>Implemented EN version</t>
  </si>
  <si>
    <t>SS-EN 61851-22:2002</t>
  </si>
  <si>
    <t>Electric vehicle conductive charging system - Part 22: AC electric vehicle charging station</t>
  </si>
  <si>
    <t>CLC/TS 50457-1:2008</t>
  </si>
  <si>
    <t>Conductive charging for electric vehicles - Part 1: D.C. charging station</t>
  </si>
  <si>
    <r>
      <rPr>
        <b/>
        <sz val="11"/>
        <color theme="1"/>
        <rFont val="Verdana"/>
        <family val="2"/>
        <scheme val="minor"/>
      </rPr>
      <t>Elways</t>
    </r>
    <r>
      <rPr>
        <sz val="10"/>
        <color theme="1"/>
        <rFont val="Verdana"/>
        <family val="2"/>
        <scheme val="minor"/>
      </rPr>
      <t>: Not applicable to Electric Roads. In the abstract for this standard it is mentioned that “This Technical Specification, together with EN 61851-1, gives the requirements for d.c. electric vehicle charging stations for conductive connection to the vehicle, with an a.c. supply voltage per IEC 60038, up to 690 V”. The electric road systems currently using DC, i.e. Alstom and Elonroad, use a DC voltage level of 750 V. In order to get this voltage on the DC side it is generally preferable to have an AC supply voltage higher than 690 V.</t>
    </r>
  </si>
  <si>
    <t>CLC/TS 50457-2:2008</t>
  </si>
  <si>
    <t>Conductive charging for electric vehicles - Part 2: Communication protocol between off-board charger and electric vehicle</t>
  </si>
  <si>
    <t>SS-EN ISO 15118-1:2015</t>
  </si>
  <si>
    <t>Vägfordon - Gränssnitt för kommunikation mellan laddningsbart fordon och laddstation (V2G) - Del 1: Allmän information och användningsfall (ISO 15118-1:2013)</t>
  </si>
  <si>
    <t>SS-EN ISO 15118-2:2016</t>
  </si>
  <si>
    <t>Vägfordon - Gränssnitt för kommunikation mellan laddningsbart fordon och laddstation (V2G) - Del 2: Krav för nätverks- och applikationsprotokoll (ISO 15118-2:2014)</t>
  </si>
  <si>
    <t>SS-EN ISO 15118-3:2016</t>
  </si>
  <si>
    <t>Vägfordon - Gränssnitt för kommunikation mellan laddningsbart fordon och laddstation (V2G) - Del 3: Krav för fysiskt skikt och länkskikt (ISO 15118-3:2015)</t>
  </si>
  <si>
    <t>SS-EN ISO 17409:2017</t>
  </si>
  <si>
    <t>Eldrivna vägfordon - Anslutning till extern laddning - Säkerhetskrav (ISO 17409:2015, Corrected version 2015-12-15)</t>
  </si>
  <si>
    <r>
      <t xml:space="preserve">Implemented EN version.
</t>
    </r>
    <r>
      <rPr>
        <b/>
        <sz val="11"/>
        <color theme="1"/>
        <rFont val="Verdana"/>
        <family val="2"/>
        <scheme val="minor"/>
      </rPr>
      <t>Elways</t>
    </r>
    <r>
      <rPr>
        <sz val="10"/>
        <color theme="1"/>
        <rFont val="Verdana"/>
        <family val="2"/>
        <scheme val="minor"/>
      </rPr>
      <t xml:space="preserve">: Possibly applicable to Electric Roads. This standard may be applicable to electric roads, as long as it does not prohibit charging of electrical vehicles while driving (like for instance the EU/UN document 42011X0302(01) does). </t>
    </r>
  </si>
  <si>
    <t>UL 1564:2015</t>
  </si>
  <si>
    <t>Industrial battery chargers</t>
  </si>
  <si>
    <t>UL1642:2012</t>
  </si>
  <si>
    <t>Safety of Lithium-Ion Batteries – Testing</t>
  </si>
  <si>
    <t>UL 2202:2009</t>
  </si>
  <si>
    <t>Electric Vehicle (EV) Charging System Equipment</t>
  </si>
  <si>
    <t>UL 2231-1:2012 </t>
  </si>
  <si>
    <t>Safety for Personnel Protection Systems for Electric Vehicle (EV) Supply Circuits: General Requirements</t>
  </si>
  <si>
    <t>UL 2231-2:2012</t>
  </si>
  <si>
    <t>Safety for Personnel Protection Systems for Electric Vehicle (EV) Supply Circuits: Particular Requirements for Protection Devices for Use in Charging Systems</t>
  </si>
  <si>
    <t>UL 2251:2017   </t>
  </si>
  <si>
    <t>Plugs, Receptacles and Couplers for Electric Vehicles</t>
  </si>
  <si>
    <t>UL 2580:2013</t>
  </si>
  <si>
    <t>Batteries for use in Electric Vehicles</t>
  </si>
  <si>
    <t>UL 2594:2016</t>
  </si>
  <si>
    <t>Electric Vehicle Supply Equipment</t>
  </si>
  <si>
    <t>SAE J1654:2016</t>
  </si>
  <si>
    <t>High Voltage Primary Cable</t>
  </si>
  <si>
    <t>SAE J1673:2012</t>
  </si>
  <si>
    <t>High Voltage Automotive Wiring Assembly Design</t>
  </si>
  <si>
    <t>SAE J1715:2014</t>
  </si>
  <si>
    <t>Hybrid Electric Vehicle (HEV) &amp; Electric Vehicle (EV) Terminology</t>
  </si>
  <si>
    <t>SAE J1742:2010</t>
  </si>
  <si>
    <t>Connections for High Voltage On-Board Road Vehicle Electrical Wiring</t>
  </si>
  <si>
    <t>SAE J1772:2016</t>
  </si>
  <si>
    <t>SAE Electric Vehicle Conductive Charge Coupler</t>
  </si>
  <si>
    <t>SAE J1773:2014</t>
  </si>
  <si>
    <t>SAE Electric Vehicle Inductively Coupled Charging</t>
  </si>
  <si>
    <t>SAE J2289:2008</t>
  </si>
  <si>
    <t>Electric Driver Battery Pack System: Functional Guidelines</t>
  </si>
  <si>
    <t>SAE J2464:2009</t>
  </si>
  <si>
    <t>Electric and Hybrid Electric Vehicle Rechargeable Energy Storage System (RESS) Safety and Abuse Testing</t>
  </si>
  <si>
    <t>SAE J2836/1:2010</t>
  </si>
  <si>
    <t>Use Cases for Communication between Plug-in Vehicles and the Utility Grid</t>
  </si>
  <si>
    <t>SAE J2836/2:2011</t>
  </si>
  <si>
    <t>Use Cases for Communication between Plug-in Vehicles and Off-Board DC Charger</t>
  </si>
  <si>
    <t>SAE J2836/3:2017</t>
  </si>
  <si>
    <t>Use Cases for Plug-In Vehicle Communication as a Distributed Energy Resource</t>
  </si>
  <si>
    <t>SAE J2836/4:2017</t>
  </si>
  <si>
    <t>Use Cases for Diagnostic Communication for Plug-in Electric Vehicles</t>
  </si>
  <si>
    <t>SAE J2836/5:2015</t>
  </si>
  <si>
    <t>Use Cases for Customer Communication for Plug-in Electric Vehicles</t>
  </si>
  <si>
    <t>SAE J2836/6:2013</t>
  </si>
  <si>
    <t>Use Cases for Wireless Charging Communication for Plug-in Electric Vehicles</t>
  </si>
  <si>
    <t>SAE J2841:2010</t>
  </si>
  <si>
    <t>Utility Factor Definition for Plug-In Hybrid Electric Vehicles Using Travel Survey Data</t>
  </si>
  <si>
    <t>SAE J2847/1:2013</t>
  </si>
  <si>
    <t>Communication for Smart Charging of Plug-in Electric Vehicles using Smart Energy Profile 2.0</t>
  </si>
  <si>
    <t>SAE J2847/2:2015</t>
  </si>
  <si>
    <t>Communication between Plug-in Vehicles and Off-Board DC Chargers</t>
  </si>
  <si>
    <t>SAE J2847/3:2013</t>
  </si>
  <si>
    <t>Communication for Plug-in Vehicles as a Distributed Energy Resource</t>
  </si>
  <si>
    <t>SAE J3105</t>
  </si>
  <si>
    <t>Electric Vehicle Power Transfer System Using a Mechanized Coupler</t>
  </si>
  <si>
    <t>Three parts. 
Intended for publication first quarter 2019.</t>
  </si>
  <si>
    <t>IEC TS 61851-26 ED1</t>
  </si>
  <si>
    <t>Electric vehicle conductive charging system - Part 26: EV supply equipment with automated connection of a vehicle coupler located at the underbody of an electric vehicle</t>
  </si>
  <si>
    <t>IEC TS 61851-27 ED1</t>
  </si>
  <si>
    <t>Electric vehicle conductive charging system - Part 27: EV supply equipment with automated connection of a vehicle coupler according to IEC 62196-2 or IEC 62196-3</t>
  </si>
  <si>
    <t>EN 50633:2017</t>
  </si>
  <si>
    <t>Railway applications - Fixed installations - Protection principles for AC and DC electric traction systems</t>
  </si>
  <si>
    <t>This European Standard applies to the electrical protection system, provided for AC and DC electric traction systems. 
It:
– establishes railway specific protection principles;
– describes the railway specific protection system functionality;
– specifies minimum functional requirements and informative examples of their application;
– establishes limitations of the protection system and the acceptability of residual risks;
– specifies principles for conformity assessment.
It applies to:
– railways;
– guided mass transport systems, such as tramways, elevated and underground railways, mountain railways, trolleybus systems, and magnetically levitated systems which use a contact line system.
This European Standard may also be applied to electrified road traffic with a contact line, such as truck-trolley systems.
This European Stadard applies to new electric traction systems and may be applied to changes of existing systems.</t>
  </si>
  <si>
    <t>It does not apply to:
– underground mine traction systems;
– cranes, transportable platforms and similar transportation equipment on rails, temporary structures (e.g. exhibition structures) in so far as these are not supplied directly or via transformers from the contact line system and are not endangered by the traction power supply system;
– suspended cable cars;
– funicular railways;
– magnetic levitated systems (without a contact line system);
– railways with an inductive power supply without contact system;
– railways with a buried contact system that is required to be energized only below the train to ensure safety.</t>
  </si>
  <si>
    <t>See scope text.</t>
  </si>
  <si>
    <t>CLC/TC 9X</t>
  </si>
  <si>
    <t>SEK/TK 9</t>
  </si>
  <si>
    <t>ISO 17409:2020</t>
  </si>
  <si>
    <t>Electrically propelled road vehicles - Conductive power transfer - Safety requirements</t>
  </si>
  <si>
    <t>This document specifies electric safety requirements for conductive connection of electrically propelled road vehicles to external electric circuits. External electric circuits include external electric power supplies and external electric loads. This document provides requirements for the charging modes 2, 3, 4, as defined in IEC 61851-1, and reverse power transfer. For mode 4, this document provides requirements regarding the connection to an isolated DC EV charging station according to IEC 61851-23.
NOTE 1 This edition does not provide requirements for mode 1.
NOTE 2 External electric circuits are not part of the vehicle.
This document applies to the on-board sections of vehicle power supply circuits. It applies also to dedicated power supply control functions used for the connection of the vehicle to an external electric circuit.
It does not provide comprehensive safety information for manufacturing, maintenance and repair personnel.
NOTE 3 ISO 6469-3 provides general electrical safety requirements for electrically propelled road vehicles.
NOTE 4 With this edition of this document the limitation of y-capacitance for protection against electric shock under single failure conditions is no longer applicable as a fault protection provision when the vehicle has a conductive DC connection to an external electric circuit.</t>
  </si>
  <si>
    <t>ISO 15118-8:2020</t>
  </si>
  <si>
    <t>Road vehicles - Vehicle to grid communication interface - Part 8: Physical layer and data link layer requirements for wireless communication (ISO 15118-8:2020)</t>
  </si>
  <si>
    <t>This document specifies the requirements of the physical and data link layer of a wireless High Level Communication (HLC) between Electric Vehicles (EV) and the Electric Vehicle Supply Equipment (EVSE). The wireless communication technology is used as an alternative to the wired communication technology as defined in ISO 15118-3.
It covers the overall information exchange between all actors involved in the electrical energy exchange. ISO 15118 (all parts) are applicable for conductive charging as well as Wireless Power Transfer (WPT).
For conductive charging, only EVSEs compliant with "IEC 61851-1 modes 3 and 4" and supporting HLC are covered by this document. For WPT, charging sites according to IEC 61980 (all parts) and vehicles according to ISO 19363 are covered by this document.</t>
  </si>
  <si>
    <r>
      <t>IEC 61851-25:2020</t>
    </r>
    <r>
      <rPr>
        <b/>
        <sz val="24"/>
        <color rgb="FF473F3F"/>
        <rFont val="Arial"/>
        <family val="2"/>
      </rPr>
      <t> </t>
    </r>
  </si>
  <si>
    <t>Electric vehicle conductive charging system - Part 25: DC EV supply equipment where protection relies on electrical separation</t>
  </si>
  <si>
    <t xml:space="preserve">This document applies to the DC EV supply equipment for charging electric road vehicles with
a rated supply voltage of up to 480 V AC or up to 600 V DC, with rated output voltage not
exceeding 120 V DC and output currents not exceeding 100 A DC.
This document provides the requirements for the DC EV supply equipment where the secondary
circuit is protected from the primary circuit by electrical separation.
Requirements for bi-directional power flow are not covered in this document.
This document also provides the requirements for the control and the communication between
DC EV supply equipment and an EV.
This document also applies to DC EV supply equipment supplied from on-site storage systems.
The aspects covered in this document include:
• characteristics and operating conditions of the DC EV supply equipment;
• specification of the connection between the DC EV supply equipment and the EV;
• requirements for electrical safety for the DC EV supply equipment.
Additional requirements can apply to equipment designed for specific environments or
conditions, for example:
• DC EV supply equipment located in hazardous areas where flammable gas or vapour and/or
combustible materials, fuels or other combustible, or explosive materials are present;
• DC EV supply equipment designed to be installed at an altitude of more than 2 000 m;
• DC EV supply equipment intended to be used on-board ships.
Requirements for electrical devices and components used in DC EV supply equipment are not
included in this document and are covered by their specific product standards.
This document does not apply to:
• safety aspects related to maintenance;
• charging of trolley buses, rail vehicles, industrial trucks and vehicles designed primarily for
use off-road;
• equipment on the EV;
• EMC requirements for equipment on the EV while connected, which are covered in
IEC 61851-21-1;
• charging the RESS off-board the EV. </t>
  </si>
  <si>
    <r>
      <t>IEC 61980-1:2020</t>
    </r>
    <r>
      <rPr>
        <b/>
        <sz val="24"/>
        <color rgb="FF473F3F"/>
        <rFont val="Arial"/>
        <family val="2"/>
      </rPr>
      <t> </t>
    </r>
  </si>
  <si>
    <t>Electric vehicle wireless power transfer (WPT) systems - Part 1: General requirements</t>
  </si>
  <si>
    <t>IEC 61980-1:2020 applies to the supply device for charging electric road vehicles using wireless methods at standard supply voltages per IEC 60038 up to 1 000 V AC and up to 1 500 V DC.
Electric road vehicles (EV) covers road vehicles, including plug-in hybrid road vehicles (PHEV) that derive all or part of their energy from on-board rechargeable energy storage systems (RESS).
This document also applies to wireless power transfer (WPT) equipment supplied from on-site storage systems (e.g. buffer batteries).
The aspects covered in this document include
• the characteristics and operating conditions of a supply device,
• the specification for required level of electrical safety of a supply device,
• communication between EV device and vehicle to enable and control WPT,
• efficiency, alignment and other activities to enable WPT, and
• specific EMC requirements for a supply device.
The following aspects are under consideration for future documents:
• requirements for MF-WPT systems supplying power to EVs in motion;
• requirements for bidirectional power transfer.
This document does not apply to:
• safety aspects related to maintenance,
• WPT system for trolley buses, rail vehicles and vehicles designed primarily for use off‑road, and
• any safety or EMC requirements for the vehicle side.
IEC 61980-1:2020 cancels and replaces the first edition published in 2015. This edition constitutes a technical revision.
This edition includes the following significant technical changes with respect to the previous edition:
a) the contents of IEC 61980-1:2015 have been re-organized so that this document is generally applicable to any WPT technologies;
b) technology specific requirements, mostly for MF-WPT in the main text of IEC 61980-1:2015, have been transferred to IEC 61980-2 and IEC 61980-3;
c) Annex A, Annex B and Annex C have been removed and contents of these annexes have been transferred to the relevant technology specific parts of the IEC 61980 series;
d) duplications and overlaps of the requirements within IEC 61980-1:2015 have been resolved;
e) terms and definitions which are specified in IEC 61851-1:2017 and are applicable for WPT system have been directly described in this document, with modification for some terms. The reference to IEC 61851-1 is withdrawn.</t>
  </si>
  <si>
    <t>IEC 62196-3-1:2020</t>
  </si>
  <si>
    <t>Plugs, socket-outlets, vehicle connectors and vehicle inlets – Conductive charging of
electric vehicles – Part 3-1: Vehicle connector, vehicle inlet and cable assembly for DC
charging intended to be used with a thermal management system</t>
  </si>
  <si>
    <t>(SAE)J3105_202001</t>
  </si>
  <si>
    <t>Electric Vehicle Power Transfer System Using Conductive Automated Connection Devices </t>
  </si>
  <si>
    <t>This document covers the general physical, electrical, functional, testing, and performance requirements for conductive power transfer, primarily for vehicles using a conductive ACD connection capable of transferring DC power. It defines conductive power transfer methods, including the infrastructure electrical contact interface, the vehicle connection interface, the electrical characteristics of the DC supply, and the communication system. It also covers the functional and dimensional requirements for the vehicle connection interface and supply equipment interface. There are also sub-documents which are identified by a SAE J3105/1, SAE J3105/2, and SAE J3105/3. These will be specific requirements for a specific interface defined in the sub-document.</t>
  </si>
  <si>
    <t>SS-EN 50696, UTG 1:2021</t>
  </si>
  <si>
    <t>Gränssnitt för automatiska anslutningsdon för konduktiv laddning av elfordon (ACD)</t>
  </si>
  <si>
    <t>This document is applicable to ACDs of standardized configuration, intended for use in electric vehicle conductive charging systems which incorporate control means, with rated operating voltage up to 1 500 V DC. This document applies to high power DC interfaces intended for use in isolated conductive charging systems, for circuits specified in IEC 61851 23 1:—1. The ACDs covered by this document are used only in charging mode 4, according to IEC 61851 23 1:—1, 3.1.201 Case D or 3.1.202 Case E. This document describes the requirements for an ACD in regard of safety, function and testing. This document describes basic parameters that can be standardized for different ACDs. ACDs following these standardized parameters will have the benefit of being compatible, even if they are based on different technologies. This document does not apply to solutions based on a vehicle connector described in EN 62196 3 driven by an automated mechanism, as, for instance, a robotic arm. This document does not cover all safety aspects related to maintenance.</t>
  </si>
  <si>
    <t>ISO 6469-1:2019/Amd 1</t>
  </si>
  <si>
    <t>Eldrivna vägfordon - Säkerhetskrav - Del 1: Laddningsbara energisystem (RESS) i fordon - Tillägg 1: Hantering av risk för termisk rusning</t>
  </si>
  <si>
    <t>ISO 15118-20</t>
  </si>
  <si>
    <t>Vägfordon - Gränssnitt för kommunikation mellan laddningsbart fordon och laddstation (V2G) - Del 20: Andra generationen krav för nätverks- och applikationsprotokoll</t>
  </si>
  <si>
    <t>ISO 15118-21</t>
  </si>
  <si>
    <t>Road vehicles — Vehicle to grid communication interface — Part 21: Common 2nd generation network layer and application layer requirements conformance test plan</t>
  </si>
  <si>
    <t>ISO/SAE 12906</t>
  </si>
  <si>
    <t>Road vehicles — Test procedures for electrical vehicles to determine charging performance</t>
  </si>
  <si>
    <t>EN ISO 18246</t>
  </si>
  <si>
    <t>Eldrivna mopeder och motorcyklar - Säkerhetskrav för anslutning till extern laddstation</t>
  </si>
  <si>
    <t>IEC 63380 ED1</t>
  </si>
  <si>
    <t>Local Charging station management systems and Local Energy Management Systems network connectivity and information exchange</t>
  </si>
  <si>
    <t>IEC 63382 ED1</t>
  </si>
  <si>
    <t>Management of Distributed Energy Storage Systems based on Electrically Chargeable Vehicles (ECV-DESS) - Part 1: Definitions, Requirements and Use Cases - Part 2: Data models Protocols, Messages - Part 3: Conformance tests</t>
  </si>
  <si>
    <t>IEC 62196-1 ED4</t>
  </si>
  <si>
    <t>IEC 62196-2 ED3</t>
  </si>
  <si>
    <t>Plugs, socket-outlets, vehicle connectors and vehicle inlets - Conductive charging of electric vehicles - Part 2: Dimensional compatibility requirements for AC pin and contact-tube accessories</t>
  </si>
  <si>
    <t>IEC 62196-3 ED2</t>
  </si>
  <si>
    <t>Plugs, socket-outlets, vehicle connectors and vehicle inlets - Conductive charging of electric vehicles - Part 3: Dimensional compatibility requirements for DC and AC/DC pin and contact-tube vehicle couplers</t>
  </si>
  <si>
    <t>IEC TS 62196-4 ED1</t>
  </si>
  <si>
    <t>Plugs, socket-outlets, vehicle connectors and vehicles inlet – Conductive charging of electric vehicles – Part 4: Dimensional compatibility and interchangeability requirements for DC pin and contact-tube accessories for class II or class III applications</t>
  </si>
  <si>
    <t>IEC 62196-6 ED1</t>
  </si>
  <si>
    <t>Plugs, socket-outlets, vehicle connectors and vehicle inlets – Conductive charging of electric vehicles – Part 6: Dimensional compatibility requirements for DC pin and contact-tube vehicle couplers for DC EV supply equipment where protection relies on electrical separation</t>
  </si>
  <si>
    <t>IEC TS 62196-7 ED1</t>
  </si>
  <si>
    <t>Plugs, socket-outlets, vehicle connectors and vehicle inlets - Conductive charging of electric vehicles -
Part 7: Vehicle adapter</t>
  </si>
  <si>
    <t>IEC TS 63379 ED1</t>
  </si>
  <si>
    <t>Plugs, socket-outlets, vehicle connectors and vehicle inlets – conductive charging of electric vehicles - Vehicle connector, vehicle inlet and cable assembly for Megawatt DC charging</t>
  </si>
  <si>
    <t>IEC 63407 ED1</t>
  </si>
  <si>
    <t>Conductive charging of electric vehicles - Contact interface for automated connection device (ACD)</t>
  </si>
  <si>
    <t>Swedish mirror Committee</t>
  </si>
  <si>
    <t>Regulations</t>
  </si>
  <si>
    <t>Passive</t>
  </si>
  <si>
    <t>Telecom</t>
  </si>
  <si>
    <t>ISO/TC 22/SC 32</t>
  </si>
  <si>
    <t>SEK/TK 21</t>
  </si>
  <si>
    <t>IEC/TC 21</t>
  </si>
  <si>
    <t>SIS/TK 240/AG 4</t>
  </si>
  <si>
    <t>SIS/TK 240/AG 6</t>
  </si>
  <si>
    <t>SEK/TK 64</t>
  </si>
  <si>
    <t xml:space="preserve">CEN/TC 227/WG 4  </t>
  </si>
  <si>
    <t>CEN/TC 227/WG 3</t>
  </si>
  <si>
    <t xml:space="preserve">CEN/TC 227/WG 2 </t>
  </si>
  <si>
    <t xml:space="preserve">CEN/TC 227/WG 1  </t>
  </si>
  <si>
    <t>IEC/TC 9</t>
  </si>
  <si>
    <t>Version</t>
  </si>
  <si>
    <t>Kommentar</t>
  </si>
  <si>
    <t>0.1</t>
  </si>
  <si>
    <t>Förberedelse och egen utveckling av databas och grafisk presentation utifrån tillhandahållit underlag</t>
  </si>
  <si>
    <t>0.2</t>
  </si>
  <si>
    <t>Inarbetade kommentarer från startmöte 2019-08-19</t>
  </si>
  <si>
    <t>0.3</t>
  </si>
  <si>
    <t>Förslag redovisning data över tid</t>
  </si>
  <si>
    <t>0.4</t>
  </si>
  <si>
    <t>Lägger till Telecom i attribut Category</t>
  </si>
  <si>
    <t>0.6</t>
  </si>
  <si>
    <t>Ändringar enligt mejl 2019-08-23 Linnéa Casselbrant</t>
  </si>
  <si>
    <t>0.7</t>
  </si>
  <si>
    <t>Funktion countif och förklaring</t>
  </si>
  <si>
    <t>0.8</t>
  </si>
  <si>
    <t>Ta bort New proposal i listan Status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</si>
</sst>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1">
    <font>
      <sz val="10"/>
      <color theme="1"/>
      <name val="Verdana"/>
      <family val="2"/>
      <scheme val="minor"/>
    </font>
    <font>
      <sz val="11"/>
      <color rgb="FF3F3F76"/>
      <name val="Verdana"/>
      <family val="2"/>
      <scheme val="minor"/>
    </font>
    <font>
      <b/>
      <sz val="11"/>
      <color theme="1"/>
      <name val="Verdana"/>
      <family val="2"/>
      <scheme val="minor"/>
    </font>
    <font>
      <b/>
      <sz val="10"/>
      <color theme="1"/>
      <name val="Verdana"/>
      <family val="2"/>
      <scheme val="minor"/>
    </font>
    <font>
      <sz val="18"/>
      <color theme="1"/>
      <name val="Verdana"/>
      <family val="2"/>
      <scheme val="minor"/>
    </font>
    <font>
      <b/>
      <sz val="18"/>
      <color theme="1"/>
      <name val="Verdana"/>
      <family val="2"/>
      <scheme val="minor"/>
    </font>
    <font>
      <b/>
      <sz val="11"/>
      <color theme="0"/>
      <name val="Verdana"/>
      <family val="2"/>
      <scheme val="minor"/>
    </font>
    <font>
      <sz val="8"/>
      <name val="Verdana"/>
      <family val="2"/>
      <scheme val="minor"/>
    </font>
    <font>
      <b/>
      <sz val="24"/>
      <color rgb="FF473F3F"/>
      <name val="Arial"/>
      <family val="2"/>
    </font>
    <font>
      <sz val="12"/>
      <color rgb="FF212529"/>
      <name val="Arial"/>
      <family val="2"/>
    </font>
    <font>
      <u/>
      <sz val="10"/>
      <color theme="10"/>
      <name val="Verdana"/>
      <family val="2"/>
      <scheme val="minor"/>
    </font>
  </fonts>
  <fills count="6">
    <fill>
      <patternFill patternType="none"/>
    </fill>
    <fill>
      <patternFill patternType="gray125"/>
    </fill>
    <fill>
      <patternFill patternType="solid">
        <fgColor rgb="FFFFCC99"/>
      </patternFill>
    </fill>
    <fill>
      <patternFill patternType="solid">
        <fgColor theme="0"/>
        <bgColor indexed="64"/>
      </patternFill>
    </fill>
    <fill>
      <patternFill patternType="solid">
        <fgColor theme="0" tint="-0.249977111117893"/>
        <bgColor indexed="64"/>
      </patternFill>
    </fill>
    <fill>
      <patternFill patternType="solid">
        <fgColor theme="1"/>
        <bgColor theme="1"/>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theme="1"/>
      </left>
      <right/>
      <top style="thin">
        <color theme="1"/>
      </top>
      <bottom/>
      <diagonal/>
    </border>
    <border>
      <left/>
      <right/>
      <top style="thin">
        <color theme="1"/>
      </top>
      <bottom/>
      <diagonal/>
    </border>
    <border>
      <left style="thin">
        <color indexed="64"/>
      </left>
      <right style="thin">
        <color indexed="64"/>
      </right>
      <top style="thin">
        <color theme="1"/>
      </top>
      <bottom/>
      <diagonal/>
    </border>
    <border>
      <left style="thin">
        <color indexed="64"/>
      </left>
      <right style="thin">
        <color indexed="64"/>
      </right>
      <top/>
      <bottom/>
      <diagonal/>
    </border>
    <border>
      <left/>
      <right/>
      <top/>
      <bottom style="thin">
        <color indexed="64"/>
      </bottom>
      <diagonal/>
    </border>
  </borders>
  <cellStyleXfs count="3">
    <xf numFmtId="0" fontId="0" fillId="0" borderId="0"/>
    <xf numFmtId="0" fontId="1" fillId="2" borderId="1" applyNumberFormat="0" applyAlignment="0" applyProtection="0"/>
    <xf numFmtId="0" fontId="10" fillId="0" borderId="0" applyNumberFormat="0" applyFill="0" applyBorder="0" applyAlignment="0" applyProtection="0"/>
  </cellStyleXfs>
  <cellXfs count="44">
    <xf numFmtId="0" fontId="0" fillId="0" borderId="0" xfId="0"/>
    <xf numFmtId="0" fontId="2" fillId="0" borderId="2" xfId="0" applyFont="1" applyBorder="1" applyAlignment="1">
      <alignment vertical="top"/>
    </xf>
    <xf numFmtId="0" fontId="2" fillId="0" borderId="0" xfId="0" applyFont="1" applyAlignment="1">
      <alignment vertical="top"/>
    </xf>
    <xf numFmtId="0" fontId="2" fillId="0" borderId="0" xfId="0" applyFont="1" applyAlignment="1" applyProtection="1">
      <alignment vertical="top"/>
      <protection locked="0"/>
    </xf>
    <xf numFmtId="0" fontId="0" fillId="0" borderId="0" xfId="0" applyAlignment="1">
      <alignment vertical="top" wrapText="1"/>
    </xf>
    <xf numFmtId="0" fontId="0" fillId="0" borderId="2" xfId="0" applyBorder="1" applyAlignment="1">
      <alignment vertical="top" wrapText="1"/>
    </xf>
    <xf numFmtId="0" fontId="0" fillId="0" borderId="0" xfId="0" applyAlignment="1">
      <alignment vertical="top"/>
    </xf>
    <xf numFmtId="0" fontId="0" fillId="3" borderId="2" xfId="0" applyFill="1" applyBorder="1" applyAlignment="1">
      <alignment vertical="top" wrapText="1"/>
    </xf>
    <xf numFmtId="0" fontId="0" fillId="0" borderId="2" xfId="0" applyBorder="1" applyAlignment="1">
      <alignment vertical="top"/>
    </xf>
    <xf numFmtId="0" fontId="2" fillId="0" borderId="0" xfId="0" applyFont="1"/>
    <xf numFmtId="0" fontId="0" fillId="0" borderId="0" xfId="0" applyAlignment="1">
      <alignment wrapText="1"/>
    </xf>
    <xf numFmtId="0" fontId="1" fillId="2" borderId="1" xfId="1" applyAlignment="1" applyProtection="1">
      <alignment vertical="top" wrapText="1"/>
      <protection locked="0"/>
    </xf>
    <xf numFmtId="0" fontId="1" fillId="2" borderId="1" xfId="1" applyAlignment="1">
      <alignment vertical="top" wrapText="1"/>
    </xf>
    <xf numFmtId="0" fontId="1" fillId="2" borderId="1" xfId="1" applyAlignment="1" applyProtection="1">
      <alignment vertical="top"/>
      <protection locked="0"/>
    </xf>
    <xf numFmtId="0" fontId="1" fillId="2" borderId="1" xfId="1" applyAlignment="1">
      <alignment vertical="top"/>
    </xf>
    <xf numFmtId="0" fontId="0" fillId="0" borderId="0" xfId="0" pivotButton="1"/>
    <xf numFmtId="0" fontId="0" fillId="0" borderId="4" xfId="0" applyBorder="1" applyAlignment="1">
      <alignment vertical="top"/>
    </xf>
    <xf numFmtId="0" fontId="0" fillId="0" borderId="4" xfId="0" applyBorder="1" applyAlignment="1">
      <alignment vertical="top" wrapText="1"/>
    </xf>
    <xf numFmtId="0" fontId="0" fillId="0" borderId="2" xfId="0" applyBorder="1"/>
    <xf numFmtId="0" fontId="3" fillId="0" borderId="2" xfId="0" applyFont="1" applyBorder="1"/>
    <xf numFmtId="0" fontId="0" fillId="0" borderId="2" xfId="0" applyBorder="1" applyAlignment="1">
      <alignment wrapText="1"/>
    </xf>
    <xf numFmtId="0" fontId="0" fillId="0" borderId="3" xfId="0" applyBorder="1"/>
    <xf numFmtId="0" fontId="3" fillId="0" borderId="4" xfId="0" applyFont="1" applyBorder="1"/>
    <xf numFmtId="14" fontId="3" fillId="0" borderId="2" xfId="0" applyNumberFormat="1" applyFont="1" applyBorder="1"/>
    <xf numFmtId="0" fontId="3" fillId="4" borderId="2" xfId="0" applyFont="1" applyFill="1" applyBorder="1"/>
    <xf numFmtId="0" fontId="0" fillId="4" borderId="2" xfId="0" applyFill="1" applyBorder="1"/>
    <xf numFmtId="0" fontId="0" fillId="4" borderId="3" xfId="0" applyFill="1" applyBorder="1"/>
    <xf numFmtId="0" fontId="3" fillId="4" borderId="4" xfId="0" applyFont="1" applyFill="1" applyBorder="1"/>
    <xf numFmtId="0" fontId="4" fillId="0" borderId="0" xfId="0" applyFont="1"/>
    <xf numFmtId="0" fontId="5" fillId="0" borderId="0" xfId="0" applyFont="1"/>
    <xf numFmtId="0" fontId="6" fillId="5" borderId="5" xfId="0" applyFont="1" applyFill="1" applyBorder="1" applyAlignment="1">
      <alignment vertical="top"/>
    </xf>
    <xf numFmtId="0" fontId="6" fillId="5" borderId="2" xfId="0" applyFont="1" applyFill="1" applyBorder="1" applyAlignment="1">
      <alignment vertical="top"/>
    </xf>
    <xf numFmtId="0" fontId="6" fillId="5" borderId="6" xfId="0" applyFont="1" applyFill="1" applyBorder="1" applyAlignment="1">
      <alignment vertical="top"/>
    </xf>
    <xf numFmtId="0" fontId="0" fillId="0" borderId="6" xfId="0" applyBorder="1" applyAlignment="1">
      <alignment vertical="top" wrapText="1"/>
    </xf>
    <xf numFmtId="0" fontId="0" fillId="3" borderId="2" xfId="0" applyFill="1" applyBorder="1" applyAlignment="1">
      <alignment vertical="top"/>
    </xf>
    <xf numFmtId="0" fontId="0" fillId="3" borderId="7" xfId="0" applyFill="1" applyBorder="1" applyAlignment="1">
      <alignment vertical="top" wrapText="1"/>
    </xf>
    <xf numFmtId="0" fontId="10" fillId="3" borderId="8" xfId="2" applyFill="1" applyBorder="1"/>
    <xf numFmtId="0" fontId="9" fillId="3" borderId="8" xfId="0" applyFont="1" applyFill="1" applyBorder="1"/>
    <xf numFmtId="0" fontId="0" fillId="0" borderId="9" xfId="0" applyBorder="1"/>
    <xf numFmtId="0" fontId="9" fillId="3" borderId="4" xfId="0" applyFont="1" applyFill="1" applyBorder="1"/>
    <xf numFmtId="0" fontId="0" fillId="0" borderId="9" xfId="0" applyBorder="1" applyAlignment="1">
      <alignment vertical="top" wrapText="1"/>
    </xf>
    <xf numFmtId="0" fontId="0" fillId="0" borderId="9" xfId="0" applyBorder="1" applyAlignment="1">
      <alignment vertical="top"/>
    </xf>
    <xf numFmtId="0" fontId="3" fillId="0" borderId="0" xfId="0" applyFont="1"/>
    <xf numFmtId="0" fontId="0" fillId="0" borderId="0" xfId="0" applyAlignment="1">
      <alignment horizontal="left" vertical="top" wrapText="1"/>
    </xf>
  </cellXfs>
  <cellStyles count="3">
    <cellStyle name="Hyperlänk" xfId="2" builtinId="8"/>
    <cellStyle name="Indata" xfId="1" builtinId="20"/>
    <cellStyle name="Normal" xfId="0" builtinId="0" customBuiltin="1"/>
  </cellStyles>
  <dxfs count="46">
    <dxf>
      <font>
        <b/>
        <i val="0"/>
        <strike val="0"/>
        <condense val="0"/>
        <extend val="0"/>
        <outline val="0"/>
        <shadow val="0"/>
        <u val="none"/>
        <vertAlign val="baseline"/>
        <sz val="11"/>
        <color theme="1"/>
        <name val="Verdana"/>
        <family val="2"/>
        <scheme val="minor"/>
      </font>
    </dxf>
    <dxf>
      <font>
        <b/>
        <i val="0"/>
        <strike val="0"/>
        <condense val="0"/>
        <extend val="0"/>
        <outline val="0"/>
        <shadow val="0"/>
        <u val="none"/>
        <vertAlign val="baseline"/>
        <sz val="11"/>
        <color theme="1"/>
        <name val="Verdana"/>
        <family val="2"/>
        <scheme val="minor"/>
      </font>
    </dxf>
    <dxf>
      <font>
        <b/>
        <i val="0"/>
        <strike val="0"/>
        <condense val="0"/>
        <extend val="0"/>
        <outline val="0"/>
        <shadow val="0"/>
        <u val="none"/>
        <vertAlign val="baseline"/>
        <sz val="11"/>
        <color theme="1"/>
        <name val="Verdana"/>
        <family val="2"/>
        <scheme val="minor"/>
      </font>
    </dxf>
    <dxf>
      <font>
        <b/>
        <i val="0"/>
        <strike val="0"/>
        <condense val="0"/>
        <extend val="0"/>
        <outline val="0"/>
        <shadow val="0"/>
        <u val="none"/>
        <vertAlign val="baseline"/>
        <sz val="11"/>
        <color theme="1"/>
        <name val="Verdana"/>
        <family val="2"/>
        <scheme val="minor"/>
      </font>
    </dxf>
    <dxf>
      <font>
        <b/>
        <i val="0"/>
        <strike val="0"/>
        <condense val="0"/>
        <extend val="0"/>
        <outline val="0"/>
        <shadow val="0"/>
        <u val="none"/>
        <vertAlign val="baseline"/>
        <sz val="11"/>
        <color theme="1"/>
        <name val="Verdana"/>
        <family val="2"/>
        <scheme val="minor"/>
      </font>
    </dxf>
    <dxf>
      <font>
        <b/>
        <i val="0"/>
        <strike val="0"/>
        <condense val="0"/>
        <extend val="0"/>
        <outline val="0"/>
        <shadow val="0"/>
        <u val="none"/>
        <vertAlign val="baseline"/>
        <sz val="11"/>
        <color theme="1"/>
        <name val="Verdana"/>
        <family val="2"/>
        <scheme val="minor"/>
      </font>
    </dxf>
    <dxf>
      <font>
        <b/>
        <i val="0"/>
        <strike val="0"/>
        <condense val="0"/>
        <extend val="0"/>
        <outline val="0"/>
        <shadow val="0"/>
        <u val="none"/>
        <vertAlign val="baseline"/>
        <sz val="11"/>
        <color theme="1"/>
        <name val="Verdana"/>
        <family val="2"/>
        <scheme val="minor"/>
      </font>
    </dxf>
    <dxf>
      <font>
        <b/>
        <i val="0"/>
        <strike val="0"/>
        <condense val="0"/>
        <extend val="0"/>
        <outline val="0"/>
        <shadow val="0"/>
        <u val="none"/>
        <vertAlign val="baseline"/>
        <sz val="11"/>
        <color theme="1"/>
        <name val="Verdana"/>
        <family val="2"/>
        <scheme val="minor"/>
      </font>
    </dxf>
    <dxf>
      <alignment horizontal="general" vertical="top" textRotation="0" wrapText="0" indent="0" justifyLastLine="0" shrinkToFit="0" readingOrder="0"/>
    </dxf>
    <dxf>
      <font>
        <b val="0"/>
        <i val="0"/>
        <strike val="0"/>
        <condense val="0"/>
        <extend val="0"/>
        <outline val="0"/>
        <shadow val="0"/>
        <u val="none"/>
        <vertAlign val="baseline"/>
        <sz val="11"/>
        <color rgb="FF3F3F76"/>
        <name val="Verdana"/>
        <family val="2"/>
        <scheme val="minor"/>
      </font>
      <fill>
        <patternFill patternType="solid">
          <fgColor indexed="64"/>
          <bgColor rgb="FFFFCC99"/>
        </patternFill>
      </fill>
      <alignment horizontal="general" vertical="top" textRotation="0" wrapText="0" indent="0" justifyLastLine="0" shrinkToFit="0" readingOrder="0"/>
      <border diagonalUp="0" diagonalDown="0" outline="0">
        <left style="thin">
          <color rgb="FF7F7F7F"/>
        </left>
        <right style="thin">
          <color rgb="FF7F7F7F"/>
        </right>
        <top style="double">
          <color indexed="64"/>
        </top>
        <bottom style="thin">
          <color rgb="FF7F7F7F"/>
        </bottom>
      </border>
    </dxf>
    <dxf>
      <alignment horizontal="general" vertical="top" textRotation="0" wrapText="0" indent="0" justifyLastLine="0" shrinkToFit="0" readingOrder="0"/>
    </dxf>
    <dxf>
      <font>
        <b val="0"/>
        <i val="0"/>
        <strike val="0"/>
        <condense val="0"/>
        <extend val="0"/>
        <outline val="0"/>
        <shadow val="0"/>
        <u val="none"/>
        <vertAlign val="baseline"/>
        <sz val="11"/>
        <color rgb="FF3F3F76"/>
        <name val="Verdana"/>
        <family val="2"/>
        <scheme val="minor"/>
      </font>
      <fill>
        <patternFill patternType="solid">
          <fgColor indexed="64"/>
          <bgColor rgb="FFFFCC99"/>
        </patternFill>
      </fill>
      <alignment horizontal="general" vertical="top" textRotation="0" wrapText="0" indent="0" justifyLastLine="0" shrinkToFit="0" readingOrder="0"/>
      <border diagonalUp="0" diagonalDown="0" outline="0">
        <left style="thin">
          <color rgb="FF7F7F7F"/>
        </left>
        <right style="thin">
          <color rgb="FF7F7F7F"/>
        </right>
        <top style="double">
          <color indexed="64"/>
        </top>
        <bottom style="thin">
          <color rgb="FF7F7F7F"/>
        </bottom>
      </border>
    </dxf>
    <dxf>
      <alignment horizontal="general" vertical="top" textRotation="0" wrapText="0" indent="0" justifyLastLine="0" shrinkToFit="0" readingOrder="0"/>
    </dxf>
    <dxf>
      <font>
        <b val="0"/>
        <i val="0"/>
        <strike val="0"/>
        <condense val="0"/>
        <extend val="0"/>
        <outline val="0"/>
        <shadow val="0"/>
        <u val="none"/>
        <vertAlign val="baseline"/>
        <sz val="11"/>
        <color rgb="FF3F3F76"/>
        <name val="Verdana"/>
        <family val="2"/>
        <scheme val="minor"/>
      </font>
      <fill>
        <patternFill patternType="solid">
          <fgColor indexed="64"/>
          <bgColor rgb="FFFFCC99"/>
        </patternFill>
      </fill>
      <alignment horizontal="general" vertical="top" textRotation="0" wrapText="0" indent="0" justifyLastLine="0" shrinkToFit="0" readingOrder="0"/>
      <border diagonalUp="0" diagonalDown="0" outline="0">
        <left style="thin">
          <color rgb="FF7F7F7F"/>
        </left>
        <right style="thin">
          <color rgb="FF7F7F7F"/>
        </right>
        <top style="double">
          <color indexed="64"/>
        </top>
        <bottom style="thin">
          <color rgb="FF7F7F7F"/>
        </bottom>
      </border>
    </dxf>
    <dxf>
      <alignment horizontal="general" vertical="top" textRotation="0" wrapText="0" indent="0" justifyLastLine="0" shrinkToFit="0" readingOrder="0"/>
    </dxf>
    <dxf>
      <font>
        <b val="0"/>
        <i val="0"/>
        <strike val="0"/>
        <condense val="0"/>
        <extend val="0"/>
        <outline val="0"/>
        <shadow val="0"/>
        <u val="none"/>
        <vertAlign val="baseline"/>
        <sz val="11"/>
        <color rgb="FF3F3F76"/>
        <name val="Verdana"/>
        <family val="2"/>
        <scheme val="minor"/>
      </font>
      <fill>
        <patternFill patternType="solid">
          <fgColor indexed="64"/>
          <bgColor rgb="FFFFCC99"/>
        </patternFill>
      </fill>
      <alignment horizontal="general" vertical="top" textRotation="0" wrapText="0" indent="0" justifyLastLine="0" shrinkToFit="0" readingOrder="0"/>
      <border diagonalUp="0" diagonalDown="0" outline="0">
        <left style="thin">
          <color rgb="FF7F7F7F"/>
        </left>
        <right style="thin">
          <color rgb="FF7F7F7F"/>
        </right>
        <top style="double">
          <color indexed="64"/>
        </top>
        <bottom style="thin">
          <color rgb="FF7F7F7F"/>
        </bottom>
      </border>
    </dxf>
    <dxf>
      <alignment horizontal="general" vertical="top" textRotation="0" wrapText="0" indent="0" justifyLastLine="0" shrinkToFit="0" readingOrder="0"/>
    </dxf>
    <dxf>
      <font>
        <b val="0"/>
        <i val="0"/>
        <strike val="0"/>
        <condense val="0"/>
        <extend val="0"/>
        <outline val="0"/>
        <shadow val="0"/>
        <u val="none"/>
        <vertAlign val="baseline"/>
        <sz val="11"/>
        <color rgb="FF3F3F76"/>
        <name val="Verdana"/>
        <family val="2"/>
        <scheme val="minor"/>
      </font>
      <fill>
        <patternFill patternType="solid">
          <fgColor indexed="64"/>
          <bgColor rgb="FFFFCC99"/>
        </patternFill>
      </fill>
      <alignment horizontal="general" vertical="top" textRotation="0" wrapText="0" indent="0" justifyLastLine="0" shrinkToFit="0" readingOrder="0"/>
      <border diagonalUp="0" diagonalDown="0" outline="0">
        <left style="thin">
          <color rgb="FF7F7F7F"/>
        </left>
        <right style="thin">
          <color rgb="FF7F7F7F"/>
        </right>
        <top style="double">
          <color indexed="64"/>
        </top>
        <bottom style="thin">
          <color rgb="FF7F7F7F"/>
        </bottom>
      </border>
    </dxf>
    <dxf>
      <alignment horizontal="general" vertical="top" textRotation="0" wrapText="1" indent="0" justifyLastLine="0" shrinkToFit="0" readingOrder="0"/>
    </dxf>
    <dxf>
      <font>
        <b val="0"/>
        <i val="0"/>
        <strike val="0"/>
        <condense val="0"/>
        <extend val="0"/>
        <outline val="0"/>
        <shadow val="0"/>
        <u val="none"/>
        <vertAlign val="baseline"/>
        <sz val="11"/>
        <color rgb="FF3F3F76"/>
        <name val="Verdana"/>
        <family val="2"/>
        <scheme val="minor"/>
      </font>
      <fill>
        <patternFill patternType="solid">
          <fgColor indexed="64"/>
          <bgColor rgb="FFFFCC99"/>
        </patternFill>
      </fill>
      <alignment horizontal="general" vertical="top" textRotation="0" wrapText="1" indent="0" justifyLastLine="0" shrinkToFit="0" readingOrder="0"/>
      <border diagonalUp="0" diagonalDown="0" outline="0">
        <left style="thin">
          <color rgb="FF7F7F7F"/>
        </left>
        <right style="thin">
          <color rgb="FF7F7F7F"/>
        </right>
        <top style="double">
          <color indexed="64"/>
        </top>
        <bottom style="thin">
          <color rgb="FF7F7F7F"/>
        </bottom>
      </border>
    </dxf>
    <dxf>
      <alignment horizontal="general" vertical="top" textRotation="0" wrapText="1" indent="0" justifyLastLine="0" shrinkToFit="0" readingOrder="0"/>
    </dxf>
    <dxf>
      <alignment horizontal="general" vertical="top" textRotation="0" wrapText="1" indent="0" justifyLastLine="0" shrinkToFit="0" readingOrder="0"/>
      <border diagonalUp="0" diagonalDown="0" outline="0">
        <left/>
        <right/>
        <top style="double">
          <color indexed="64"/>
        </top>
        <bottom/>
      </border>
    </dxf>
    <dxf>
      <alignment horizontal="general" vertical="top" textRotation="0" wrapText="0" indent="0" justifyLastLine="0" shrinkToFit="0" readingOrder="0"/>
    </dxf>
    <dxf>
      <font>
        <b val="0"/>
        <i val="0"/>
        <strike val="0"/>
        <condense val="0"/>
        <extend val="0"/>
        <outline val="0"/>
        <shadow val="0"/>
        <u val="none"/>
        <vertAlign val="baseline"/>
        <sz val="11"/>
        <color rgb="FF3F3F76"/>
        <name val="Verdana"/>
        <family val="2"/>
        <scheme val="minor"/>
      </font>
      <fill>
        <patternFill patternType="solid">
          <fgColor indexed="64"/>
          <bgColor rgb="FFFFCC99"/>
        </patternFill>
      </fill>
      <alignment horizontal="general" vertical="top" textRotation="0" wrapText="0" indent="0" justifyLastLine="0" shrinkToFit="0" readingOrder="0"/>
      <border diagonalUp="0" diagonalDown="0" outline="0">
        <left style="thin">
          <color rgb="FF7F7F7F"/>
        </left>
        <right style="thin">
          <color rgb="FF7F7F7F"/>
        </right>
        <top style="double">
          <color indexed="64"/>
        </top>
        <bottom style="thin">
          <color rgb="FF7F7F7F"/>
        </bottom>
      </border>
    </dxf>
    <dxf>
      <alignment horizontal="general" vertical="top" textRotation="0" wrapText="1" indent="0" justifyLastLine="0" shrinkToFit="0" readingOrder="0"/>
    </dxf>
    <dxf>
      <alignment horizontal="general" vertical="top" textRotation="0" wrapText="1" indent="0" justifyLastLine="0" shrinkToFit="0" readingOrder="0"/>
      <border diagonalUp="0" diagonalDown="0" outline="0">
        <left/>
        <right/>
        <top style="double">
          <color indexed="64"/>
        </top>
        <bottom/>
      </border>
    </dxf>
    <dxf>
      <alignment horizontal="general" vertical="top" textRotation="0" wrapText="1" indent="0" justifyLastLine="0" shrinkToFit="0" readingOrder="0"/>
    </dxf>
    <dxf>
      <alignment horizontal="general" vertical="top" textRotation="0" wrapText="1" indent="0" justifyLastLine="0" shrinkToFit="0" readingOrder="0"/>
      <border diagonalUp="0" diagonalDown="0" outline="0">
        <left/>
        <right/>
        <top style="double">
          <color indexed="64"/>
        </top>
        <bottom/>
      </border>
    </dxf>
    <dxf>
      <alignment horizontal="general" vertical="top" textRotation="0" wrapText="0" indent="0" justifyLastLine="0" shrinkToFit="0" readingOrder="0"/>
      <protection locked="0" hidden="0"/>
    </dxf>
    <dxf>
      <font>
        <b val="0"/>
        <i val="0"/>
        <strike val="0"/>
        <condense val="0"/>
        <extend val="0"/>
        <outline val="0"/>
        <shadow val="0"/>
        <u val="none"/>
        <vertAlign val="baseline"/>
        <sz val="11"/>
        <color rgb="FF3F3F76"/>
        <name val="Verdana"/>
        <family val="2"/>
        <scheme val="minor"/>
      </font>
      <fill>
        <patternFill patternType="solid">
          <fgColor indexed="64"/>
          <bgColor rgb="FFFFCC99"/>
        </patternFill>
      </fill>
      <alignment horizontal="general" vertical="top" textRotation="0" wrapText="0" indent="0" justifyLastLine="0" shrinkToFit="0" readingOrder="0"/>
      <border diagonalUp="0" diagonalDown="0" outline="0">
        <left style="thin">
          <color rgb="FF7F7F7F"/>
        </left>
        <right style="thin">
          <color rgb="FF7F7F7F"/>
        </right>
        <top style="double">
          <color indexed="64"/>
        </top>
        <bottom style="thin">
          <color rgb="FF7F7F7F"/>
        </bottom>
      </border>
      <protection locked="0" hidden="0"/>
    </dxf>
    <dxf>
      <alignment horizontal="general" vertical="top" textRotation="0" wrapText="1" indent="0" justifyLastLine="0" shrinkToFit="0" readingOrder="0"/>
    </dxf>
    <dxf>
      <alignment horizontal="general" vertical="top" textRotation="0" wrapText="1" indent="0" justifyLastLine="0" shrinkToFit="0" readingOrder="0"/>
      <border diagonalUp="0" diagonalDown="0" outline="0">
        <left/>
        <right/>
        <top style="double">
          <color indexed="64"/>
        </top>
        <bottom/>
      </border>
    </dxf>
    <dxf>
      <fill>
        <patternFill>
          <fgColor indexed="64"/>
          <bgColor theme="0"/>
        </patternFill>
      </fill>
    </dxf>
    <dxf>
      <fill>
        <patternFill patternType="none">
          <fgColor indexed="64"/>
          <bgColor indexed="65"/>
        </patternFill>
      </fill>
      <alignment horizontal="general" vertical="top" textRotation="0" wrapText="0" indent="0" justifyLastLine="0" shrinkToFit="0" readingOrder="0"/>
      <border diagonalUp="0" diagonalDown="0" outline="0">
        <left style="thin">
          <color indexed="64"/>
        </left>
        <right style="thin">
          <color indexed="64"/>
        </right>
        <top style="double">
          <color indexed="64"/>
        </top>
        <bottom/>
      </border>
    </dxf>
    <dxf>
      <numFmt numFmtId="0" formatCode="General"/>
    </dxf>
    <dxf>
      <alignment horizontal="general" vertical="top" textRotation="0" wrapText="0" indent="0" justifyLastLine="0" shrinkToFit="0" readingOrder="0"/>
    </dxf>
    <dxf>
      <font>
        <b/>
        <i val="0"/>
        <strike val="0"/>
        <condense val="0"/>
        <extend val="0"/>
        <outline val="0"/>
        <shadow val="0"/>
        <u val="none"/>
        <vertAlign val="baseline"/>
        <sz val="11"/>
        <color theme="1"/>
        <name val="Verdana"/>
        <family val="2"/>
        <scheme val="minor"/>
      </font>
      <alignment horizontal="general" vertical="top" textRotation="0" wrapText="0" indent="0" justifyLastLine="0" shrinkToFit="0" readingOrder="0"/>
    </dxf>
    <dxf>
      <font>
        <color theme="0"/>
      </font>
      <fill>
        <patternFill>
          <bgColor rgb="FFC0B0A0"/>
        </patternFill>
      </fill>
    </dxf>
    <dxf>
      <border>
        <left style="thin">
          <color rgb="FFC0B0A0"/>
        </left>
        <right style="thin">
          <color rgb="FFC0B0A0"/>
        </right>
        <top style="thin">
          <color rgb="FFC0B0A0"/>
        </top>
        <bottom style="thin">
          <color rgb="FFC0B0A0"/>
        </bottom>
        <vertical style="thin">
          <color rgb="FFC0B0A0"/>
        </vertical>
        <horizontal style="thin">
          <color rgb="FFC0B0A0"/>
        </horizontal>
      </border>
    </dxf>
    <dxf>
      <font>
        <color theme="0"/>
      </font>
      <fill>
        <patternFill>
          <bgColor rgb="FF908070"/>
        </patternFill>
      </fill>
    </dxf>
    <dxf>
      <border>
        <left style="thin">
          <color rgb="FF908070"/>
        </left>
        <right style="thin">
          <color rgb="FF908070"/>
        </right>
        <top style="thin">
          <color rgb="FF908070"/>
        </top>
        <bottom style="thin">
          <color rgb="FF908070"/>
        </bottom>
        <vertical style="thin">
          <color rgb="FF908070"/>
        </vertical>
        <horizontal style="thin">
          <color rgb="FF908070"/>
        </horizontal>
      </border>
    </dxf>
    <dxf>
      <font>
        <color theme="0"/>
      </font>
      <fill>
        <patternFill>
          <bgColor rgb="FF808070"/>
        </patternFill>
      </fill>
    </dxf>
    <dxf>
      <border>
        <left style="thin">
          <color rgb="FF808080"/>
        </left>
        <right style="thin">
          <color rgb="FF808080"/>
        </right>
        <top style="thin">
          <color rgb="FF808080"/>
        </top>
        <bottom style="thin">
          <color rgb="FF808080"/>
        </bottom>
        <vertical style="thin">
          <color rgb="FF808080"/>
        </vertical>
        <horizontal style="thin">
          <color rgb="FF808080"/>
        </horizontal>
      </border>
    </dxf>
    <dxf>
      <font>
        <color theme="0"/>
      </font>
      <fill>
        <patternFill>
          <bgColor theme="2"/>
        </patternFill>
      </fill>
    </dxf>
    <dxf>
      <border>
        <left style="thin">
          <color theme="2"/>
        </left>
        <right style="thin">
          <color theme="2"/>
        </right>
        <top style="thin">
          <color theme="2"/>
        </top>
        <bottom style="thin">
          <color theme="2"/>
        </bottom>
        <vertical style="thin">
          <color theme="2"/>
        </vertical>
        <horizontal style="thin">
          <color theme="2"/>
        </horizontal>
      </border>
    </dxf>
    <dxf>
      <border>
        <left style="thin">
          <color theme="2"/>
        </left>
        <right style="thin">
          <color theme="2"/>
        </right>
        <top style="thin">
          <color theme="2"/>
        </top>
        <bottom style="thin">
          <color theme="2"/>
        </bottom>
        <vertical style="thin">
          <color theme="2"/>
        </vertical>
        <horizontal style="thin">
          <color theme="2"/>
        </horizontal>
      </border>
    </dxf>
  </dxfs>
  <tableStyles count="5" defaultTableStyle="TableStyleMedium2" defaultPivotStyle="PivotStyleLight16">
    <tableStyle name="ÅF Table Style" pivot="0" count="1" xr9:uid="{00000000-0011-0000-FFFF-FFFF00000000}">
      <tableStyleElement type="wholeTable" dxfId="45"/>
    </tableStyle>
    <tableStyle name="ÅF Table style 1 - Slate Grey" pivot="0" count="2" xr9:uid="{00000000-0011-0000-FFFF-FFFF01000000}">
      <tableStyleElement type="wholeTable" dxfId="44"/>
      <tableStyleElement type="headerRow" dxfId="43"/>
    </tableStyle>
    <tableStyle name="ÅF Table style 2 - Olive Grey" pivot="0" count="2" xr9:uid="{00000000-0011-0000-FFFF-FFFF02000000}">
      <tableStyleElement type="wholeTable" dxfId="42"/>
      <tableStyleElement type="headerRow" dxfId="41"/>
    </tableStyle>
    <tableStyle name="ÅF Table style 3 - Umber Grey" pivot="0" count="2" xr9:uid="{00000000-0011-0000-FFFF-FFFF03000000}">
      <tableStyleElement type="wholeTable" dxfId="40"/>
      <tableStyleElement type="headerRow" dxfId="39"/>
    </tableStyle>
    <tableStyle name="ÅF Table style 4 - Khaki Grey" pivot="0" count="2" xr9:uid="{00000000-0011-0000-FFFF-FFFF04000000}">
      <tableStyleElement type="wholeTable" dxfId="38"/>
      <tableStyleElement type="headerRow" dxfId="37"/>
    </tableStyle>
  </tableStyles>
  <colors>
    <mruColors>
      <color rgb="FFFFFF99"/>
      <color rgb="FFC0B0A0"/>
      <color rgb="FF908070"/>
      <color rgb="FF808070"/>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microsoft.com/office/2007/relationships/slicerCache" Target="slicerCaches/slicerCache6.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pivotCacheDefinition" Target="pivotCache/pivotCacheDefinition1.xml"/><Relationship Id="rId12" Type="http://schemas.microsoft.com/office/2007/relationships/slicerCache" Target="slicerCaches/slicerCache5.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4.xml"/><Relationship Id="rId5" Type="http://schemas.openxmlformats.org/officeDocument/2006/relationships/worksheet" Target="worksheets/sheet5.xml"/><Relationship Id="rId15" Type="http://schemas.openxmlformats.org/officeDocument/2006/relationships/theme" Target="theme/theme1.xml"/><Relationship Id="rId10" Type="http://schemas.microsoft.com/office/2007/relationships/slicerCache" Target="slicerCaches/slicerCache3.xml"/><Relationship Id="rId19" Type="http://schemas.openxmlformats.org/officeDocument/2006/relationships/customXml" Target="../customXml/item1.xml"/><Relationship Id="rId4" Type="http://schemas.openxmlformats.org/officeDocument/2006/relationships/worksheet" Target="worksheets/sheet4.xml"/><Relationship Id="rId9" Type="http://schemas.microsoft.com/office/2007/relationships/slicerCache" Target="slicerCaches/slicerCache2.xml"/><Relationship Id="rId14" Type="http://schemas.microsoft.com/office/2007/relationships/slicerCache" Target="slicerCaches/slicerCache7.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pivotSource>
    <c:name>[Standarder för statisk laddning_AP2.4_2022-09-12.xlsx]Dashboard!PivotTable1</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a:t>Category Electric</a:t>
            </a:r>
            <a:r>
              <a:rPr lang="sv-SE" baseline="0"/>
              <a:t> Power Supply sorted by Application</a:t>
            </a:r>
            <a:endParaRPr lang="sv-S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Dashboard!$C$3:$C$4</c:f>
              <c:strCache>
                <c:ptCount val="1"/>
                <c:pt idx="0">
                  <c:v>Conductive, overhead</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Dashboard!$B$5</c:f>
              <c:strCache>
                <c:ptCount val="1"/>
                <c:pt idx="0">
                  <c:v>Summa</c:v>
                </c:pt>
              </c:strCache>
            </c:strRef>
          </c:cat>
          <c:val>
            <c:numRef>
              <c:f>Dashboard!$C$5</c:f>
              <c:numCache>
                <c:formatCode>General</c:formatCode>
                <c:ptCount val="1"/>
                <c:pt idx="0">
                  <c:v>12</c:v>
                </c:pt>
              </c:numCache>
            </c:numRef>
          </c:val>
          <c:extLst>
            <c:ext xmlns:c16="http://schemas.microsoft.com/office/drawing/2014/chart" uri="{C3380CC4-5D6E-409C-BE32-E72D297353CC}">
              <c16:uniqueId val="{00000007-C407-4A53-ACEF-7FB04678EC07}"/>
            </c:ext>
          </c:extLst>
        </c:ser>
        <c:ser>
          <c:idx val="1"/>
          <c:order val="1"/>
          <c:tx>
            <c:strRef>
              <c:f>Dashboard!$D$3:$D$4</c:f>
              <c:strCache>
                <c:ptCount val="1"/>
                <c:pt idx="0">
                  <c:v>Conductive, rail in road</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Dashboard!$B$5</c:f>
              <c:strCache>
                <c:ptCount val="1"/>
                <c:pt idx="0">
                  <c:v>Summa</c:v>
                </c:pt>
              </c:strCache>
            </c:strRef>
          </c:cat>
          <c:val>
            <c:numRef>
              <c:f>Dashboard!$D$5</c:f>
              <c:numCache>
                <c:formatCode>General</c:formatCode>
                <c:ptCount val="1"/>
                <c:pt idx="0">
                  <c:v>1</c:v>
                </c:pt>
              </c:numCache>
            </c:numRef>
          </c:val>
          <c:extLst>
            <c:ext xmlns:c16="http://schemas.microsoft.com/office/drawing/2014/chart" uri="{C3380CC4-5D6E-409C-BE32-E72D297353CC}">
              <c16:uniqueId val="{00000008-C407-4A53-ACEF-7FB04678EC07}"/>
            </c:ext>
          </c:extLst>
        </c:ser>
        <c:ser>
          <c:idx val="2"/>
          <c:order val="2"/>
          <c:tx>
            <c:strRef>
              <c:f>Dashboard!$E$3:$E$4</c:f>
              <c:strCache>
                <c:ptCount val="1"/>
                <c:pt idx="0">
                  <c:v>General</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Dashboard!$B$5</c:f>
              <c:strCache>
                <c:ptCount val="1"/>
                <c:pt idx="0">
                  <c:v>Summa</c:v>
                </c:pt>
              </c:strCache>
            </c:strRef>
          </c:cat>
          <c:val>
            <c:numRef>
              <c:f>Dashboard!$E$5</c:f>
              <c:numCache>
                <c:formatCode>General</c:formatCode>
                <c:ptCount val="1"/>
                <c:pt idx="0">
                  <c:v>38</c:v>
                </c:pt>
              </c:numCache>
            </c:numRef>
          </c:val>
          <c:extLst>
            <c:ext xmlns:c16="http://schemas.microsoft.com/office/drawing/2014/chart" uri="{C3380CC4-5D6E-409C-BE32-E72D297353CC}">
              <c16:uniqueId val="{00000009-C407-4A53-ACEF-7FB04678EC07}"/>
            </c:ext>
          </c:extLst>
        </c:ser>
        <c:ser>
          <c:idx val="3"/>
          <c:order val="3"/>
          <c:tx>
            <c:strRef>
              <c:f>Dashboard!$F$3:$F$4</c:f>
              <c:strCache>
                <c:ptCount val="1"/>
                <c:pt idx="0">
                  <c:v>Inductive</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Dashboard!$B$5</c:f>
              <c:strCache>
                <c:ptCount val="1"/>
                <c:pt idx="0">
                  <c:v>Summa</c:v>
                </c:pt>
              </c:strCache>
            </c:strRef>
          </c:cat>
          <c:val>
            <c:numRef>
              <c:f>Dashboard!$F$5</c:f>
              <c:numCache>
                <c:formatCode>General</c:formatCode>
                <c:ptCount val="1"/>
                <c:pt idx="0">
                  <c:v>3</c:v>
                </c:pt>
              </c:numCache>
            </c:numRef>
          </c:val>
          <c:extLst>
            <c:ext xmlns:c16="http://schemas.microsoft.com/office/drawing/2014/chart" uri="{C3380CC4-5D6E-409C-BE32-E72D297353CC}">
              <c16:uniqueId val="{0000000A-C407-4A53-ACEF-7FB04678EC07}"/>
            </c:ext>
          </c:extLst>
        </c:ser>
        <c:ser>
          <c:idx val="4"/>
          <c:order val="4"/>
          <c:tx>
            <c:strRef>
              <c:f>Dashboard!$G$3:$G$4</c:f>
              <c:strCache>
                <c:ptCount val="1"/>
                <c:pt idx="0">
                  <c:v>TBD</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Dashboard!$B$5</c:f>
              <c:strCache>
                <c:ptCount val="1"/>
                <c:pt idx="0">
                  <c:v>Summa</c:v>
                </c:pt>
              </c:strCache>
            </c:strRef>
          </c:cat>
          <c:val>
            <c:numRef>
              <c:f>Dashboard!$G$5</c:f>
              <c:numCache>
                <c:formatCode>General</c:formatCode>
                <c:ptCount val="1"/>
                <c:pt idx="0">
                  <c:v>1</c:v>
                </c:pt>
              </c:numCache>
            </c:numRef>
          </c:val>
          <c:extLst>
            <c:ext xmlns:c16="http://schemas.microsoft.com/office/drawing/2014/chart" uri="{C3380CC4-5D6E-409C-BE32-E72D297353CC}">
              <c16:uniqueId val="{0000000B-C407-4A53-ACEF-7FB04678EC07}"/>
            </c:ext>
          </c:extLst>
        </c:ser>
        <c:ser>
          <c:idx val="5"/>
          <c:order val="5"/>
          <c:tx>
            <c:strRef>
              <c:f>Dashboard!$H$3:$H$4</c:f>
              <c:strCache>
                <c:ptCount val="1"/>
                <c:pt idx="0">
                  <c:v>Conductive, general</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Dashboard!$B$5</c:f>
              <c:strCache>
                <c:ptCount val="1"/>
                <c:pt idx="0">
                  <c:v>Summa</c:v>
                </c:pt>
              </c:strCache>
            </c:strRef>
          </c:cat>
          <c:val>
            <c:numRef>
              <c:f>Dashboard!$H$5</c:f>
              <c:numCache>
                <c:formatCode>General</c:formatCode>
                <c:ptCount val="1"/>
                <c:pt idx="0">
                  <c:v>15</c:v>
                </c:pt>
              </c:numCache>
            </c:numRef>
          </c:val>
          <c:extLst>
            <c:ext xmlns:c16="http://schemas.microsoft.com/office/drawing/2014/chart" uri="{C3380CC4-5D6E-409C-BE32-E72D297353CC}">
              <c16:uniqueId val="{00000000-7DA4-4750-85B0-2C00AEF4630B}"/>
            </c:ext>
          </c:extLst>
        </c:ser>
        <c:dLbls>
          <c:dLblPos val="outEnd"/>
          <c:showLegendKey val="0"/>
          <c:showVal val="1"/>
          <c:showCatName val="0"/>
          <c:showSerName val="0"/>
          <c:showPercent val="0"/>
          <c:showBubbleSize val="0"/>
        </c:dLbls>
        <c:gapWidth val="150"/>
        <c:axId val="690473632"/>
        <c:axId val="690475272"/>
      </c:barChart>
      <c:catAx>
        <c:axId val="690473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0475272"/>
        <c:crosses val="autoZero"/>
        <c:auto val="1"/>
        <c:lblAlgn val="ctr"/>
        <c:lblOffset val="100"/>
        <c:noMultiLvlLbl val="0"/>
      </c:catAx>
      <c:valAx>
        <c:axId val="6904752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047363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pivotSource>
    <c:name>[Standarder för statisk laddning_AP2.4_2022-09-12.xlsx]Dashboard!PivotTable17</c:name>
    <c:fmtId val="1"/>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a:t>Category Electric</a:t>
            </a:r>
            <a:r>
              <a:rPr lang="sv-SE" baseline="0"/>
              <a:t> Power Supply sorted by Status</a:t>
            </a:r>
            <a:endParaRPr lang="sv-S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Dashboard!$AB$4:$AB$5</c:f>
              <c:strCache>
                <c:ptCount val="1"/>
                <c:pt idx="0">
                  <c:v>Draft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Dashboard!$AA$6</c:f>
              <c:strCache>
                <c:ptCount val="1"/>
                <c:pt idx="0">
                  <c:v>Summa</c:v>
                </c:pt>
              </c:strCache>
            </c:strRef>
          </c:cat>
          <c:val>
            <c:numRef>
              <c:f>Dashboard!$AB$6</c:f>
              <c:numCache>
                <c:formatCode>General</c:formatCode>
                <c:ptCount val="1"/>
                <c:pt idx="0">
                  <c:v>12</c:v>
                </c:pt>
              </c:numCache>
            </c:numRef>
          </c:val>
          <c:extLst>
            <c:ext xmlns:c16="http://schemas.microsoft.com/office/drawing/2014/chart" uri="{C3380CC4-5D6E-409C-BE32-E72D297353CC}">
              <c16:uniqueId val="{00000000-A675-4ACF-AF90-5CEC840D78A7}"/>
            </c:ext>
          </c:extLst>
        </c:ser>
        <c:ser>
          <c:idx val="1"/>
          <c:order val="1"/>
          <c:tx>
            <c:strRef>
              <c:f>Dashboard!$AC$4:$AC$5</c:f>
              <c:strCache>
                <c:ptCount val="1"/>
                <c:pt idx="0">
                  <c:v>New work</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Dashboard!$AA$6</c:f>
              <c:strCache>
                <c:ptCount val="1"/>
                <c:pt idx="0">
                  <c:v>Summa</c:v>
                </c:pt>
              </c:strCache>
            </c:strRef>
          </c:cat>
          <c:val>
            <c:numRef>
              <c:f>Dashboard!$AC$6</c:f>
              <c:numCache>
                <c:formatCode>General</c:formatCode>
                <c:ptCount val="1"/>
                <c:pt idx="0">
                  <c:v>2</c:v>
                </c:pt>
              </c:numCache>
            </c:numRef>
          </c:val>
          <c:extLst>
            <c:ext xmlns:c16="http://schemas.microsoft.com/office/drawing/2014/chart" uri="{C3380CC4-5D6E-409C-BE32-E72D297353CC}">
              <c16:uniqueId val="{00000001-A675-4ACF-AF90-5CEC840D78A7}"/>
            </c:ext>
          </c:extLst>
        </c:ser>
        <c:ser>
          <c:idx val="2"/>
          <c:order val="2"/>
          <c:tx>
            <c:strRef>
              <c:f>Dashboard!$AD$4:$AD$5</c:f>
              <c:strCache>
                <c:ptCount val="1"/>
                <c:pt idx="0">
                  <c:v>Published</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Dashboard!$AA$6</c:f>
              <c:strCache>
                <c:ptCount val="1"/>
                <c:pt idx="0">
                  <c:v>Summa</c:v>
                </c:pt>
              </c:strCache>
            </c:strRef>
          </c:cat>
          <c:val>
            <c:numRef>
              <c:f>Dashboard!$AD$6</c:f>
              <c:numCache>
                <c:formatCode>General</c:formatCode>
                <c:ptCount val="1"/>
                <c:pt idx="0">
                  <c:v>56</c:v>
                </c:pt>
              </c:numCache>
            </c:numRef>
          </c:val>
          <c:extLst>
            <c:ext xmlns:c16="http://schemas.microsoft.com/office/drawing/2014/chart" uri="{C3380CC4-5D6E-409C-BE32-E72D297353CC}">
              <c16:uniqueId val="{00000005-D94F-4596-BB66-19CBCCFA8D16}"/>
            </c:ext>
          </c:extLst>
        </c:ser>
        <c:dLbls>
          <c:dLblPos val="outEnd"/>
          <c:showLegendKey val="0"/>
          <c:showVal val="1"/>
          <c:showCatName val="0"/>
          <c:showSerName val="0"/>
          <c:showPercent val="0"/>
          <c:showBubbleSize val="0"/>
        </c:dLbls>
        <c:gapWidth val="219"/>
        <c:overlap val="-27"/>
        <c:axId val="761791560"/>
        <c:axId val="761791888"/>
      </c:barChart>
      <c:catAx>
        <c:axId val="761791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1791888"/>
        <c:crosses val="autoZero"/>
        <c:auto val="1"/>
        <c:lblAlgn val="ctr"/>
        <c:lblOffset val="100"/>
        <c:noMultiLvlLbl val="0"/>
      </c:catAx>
      <c:valAx>
        <c:axId val="7617918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179156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pivotSource>
    <c:name>[Standarder för statisk laddning_AP2.4_2022-09-12.xlsx]Dashboard!PivotTable16</c:name>
    <c:fmtId val="1"/>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a:t>Category Infrastructure sorted by Status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Dashboard!$AB$26:$AB$27</c:f>
              <c:strCache>
                <c:ptCount val="1"/>
                <c:pt idx="0">
                  <c:v>Draft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Dashboard!$AA$28</c:f>
              <c:strCache>
                <c:ptCount val="1"/>
                <c:pt idx="0">
                  <c:v>Summa</c:v>
                </c:pt>
              </c:strCache>
            </c:strRef>
          </c:cat>
          <c:val>
            <c:numRef>
              <c:f>Dashboard!$AB$28</c:f>
              <c:numCache>
                <c:formatCode>General</c:formatCode>
                <c:ptCount val="1"/>
                <c:pt idx="0">
                  <c:v>8</c:v>
                </c:pt>
              </c:numCache>
            </c:numRef>
          </c:val>
          <c:extLst>
            <c:ext xmlns:c16="http://schemas.microsoft.com/office/drawing/2014/chart" uri="{C3380CC4-5D6E-409C-BE32-E72D297353CC}">
              <c16:uniqueId val="{00000000-A675-4ACF-AF90-5CEC840D78A7}"/>
            </c:ext>
          </c:extLst>
        </c:ser>
        <c:ser>
          <c:idx val="1"/>
          <c:order val="1"/>
          <c:tx>
            <c:strRef>
              <c:f>Dashboard!$AC$26:$AC$27</c:f>
              <c:strCache>
                <c:ptCount val="1"/>
                <c:pt idx="0">
                  <c:v>Published</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Dashboard!$AA$28</c:f>
              <c:strCache>
                <c:ptCount val="1"/>
                <c:pt idx="0">
                  <c:v>Summa</c:v>
                </c:pt>
              </c:strCache>
            </c:strRef>
          </c:cat>
          <c:val>
            <c:numRef>
              <c:f>Dashboard!$AC$28</c:f>
              <c:numCache>
                <c:formatCode>General</c:formatCode>
                <c:ptCount val="1"/>
                <c:pt idx="0">
                  <c:v>2</c:v>
                </c:pt>
              </c:numCache>
            </c:numRef>
          </c:val>
          <c:extLst>
            <c:ext xmlns:c16="http://schemas.microsoft.com/office/drawing/2014/chart" uri="{C3380CC4-5D6E-409C-BE32-E72D297353CC}">
              <c16:uniqueId val="{00000001-A675-4ACF-AF90-5CEC840D78A7}"/>
            </c:ext>
          </c:extLst>
        </c:ser>
        <c:dLbls>
          <c:dLblPos val="outEnd"/>
          <c:showLegendKey val="0"/>
          <c:showVal val="1"/>
          <c:showCatName val="0"/>
          <c:showSerName val="0"/>
          <c:showPercent val="0"/>
          <c:showBubbleSize val="0"/>
        </c:dLbls>
        <c:gapWidth val="219"/>
        <c:overlap val="-27"/>
        <c:axId val="761791560"/>
        <c:axId val="761791888"/>
      </c:barChart>
      <c:catAx>
        <c:axId val="761791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1791888"/>
        <c:crosses val="autoZero"/>
        <c:auto val="1"/>
        <c:lblAlgn val="ctr"/>
        <c:lblOffset val="100"/>
        <c:noMultiLvlLbl val="0"/>
      </c:catAx>
      <c:valAx>
        <c:axId val="7617918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179156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pivotSource>
    <c:name>[Standarder för statisk laddning_AP2.4_2022-09-12.xlsx]Dashboard!PivotTable15</c:name>
    <c:fmtId val="1"/>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a:t>Category Vehicle</a:t>
            </a:r>
            <a:r>
              <a:rPr lang="sv-SE" baseline="0"/>
              <a:t> sorted by Status</a:t>
            </a:r>
            <a:endParaRPr lang="sv-S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Dashboard!$AB$42:$AB$43</c:f>
              <c:strCache>
                <c:ptCount val="1"/>
                <c:pt idx="0">
                  <c:v>Draft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Dashboard!$AA$44</c:f>
              <c:strCache>
                <c:ptCount val="1"/>
                <c:pt idx="0">
                  <c:v>Summa</c:v>
                </c:pt>
              </c:strCache>
            </c:strRef>
          </c:cat>
          <c:val>
            <c:numRef>
              <c:f>Dashboard!$AB$44</c:f>
              <c:numCache>
                <c:formatCode>General</c:formatCode>
                <c:ptCount val="1"/>
                <c:pt idx="0">
                  <c:v>14</c:v>
                </c:pt>
              </c:numCache>
            </c:numRef>
          </c:val>
          <c:extLst>
            <c:ext xmlns:c16="http://schemas.microsoft.com/office/drawing/2014/chart" uri="{C3380CC4-5D6E-409C-BE32-E72D297353CC}">
              <c16:uniqueId val="{00000000-A675-4ACF-AF90-5CEC840D78A7}"/>
            </c:ext>
          </c:extLst>
        </c:ser>
        <c:ser>
          <c:idx val="1"/>
          <c:order val="1"/>
          <c:tx>
            <c:strRef>
              <c:f>Dashboard!$AC$42:$AC$43</c:f>
              <c:strCache>
                <c:ptCount val="1"/>
                <c:pt idx="0">
                  <c:v>Published</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Dashboard!$AA$44</c:f>
              <c:strCache>
                <c:ptCount val="1"/>
                <c:pt idx="0">
                  <c:v>Summa</c:v>
                </c:pt>
              </c:strCache>
            </c:strRef>
          </c:cat>
          <c:val>
            <c:numRef>
              <c:f>Dashboard!$AC$44</c:f>
              <c:numCache>
                <c:formatCode>General</c:formatCode>
                <c:ptCount val="1"/>
                <c:pt idx="0">
                  <c:v>35</c:v>
                </c:pt>
              </c:numCache>
            </c:numRef>
          </c:val>
          <c:extLst>
            <c:ext xmlns:c16="http://schemas.microsoft.com/office/drawing/2014/chart" uri="{C3380CC4-5D6E-409C-BE32-E72D297353CC}">
              <c16:uniqueId val="{00000001-A675-4ACF-AF90-5CEC840D78A7}"/>
            </c:ext>
          </c:extLst>
        </c:ser>
        <c:dLbls>
          <c:dLblPos val="outEnd"/>
          <c:showLegendKey val="0"/>
          <c:showVal val="1"/>
          <c:showCatName val="0"/>
          <c:showSerName val="0"/>
          <c:showPercent val="0"/>
          <c:showBubbleSize val="0"/>
        </c:dLbls>
        <c:gapWidth val="219"/>
        <c:overlap val="-27"/>
        <c:axId val="761791560"/>
        <c:axId val="761791888"/>
      </c:barChart>
      <c:catAx>
        <c:axId val="761791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1791888"/>
        <c:crosses val="autoZero"/>
        <c:auto val="1"/>
        <c:lblAlgn val="ctr"/>
        <c:lblOffset val="100"/>
        <c:noMultiLvlLbl val="0"/>
      </c:catAx>
      <c:valAx>
        <c:axId val="7617918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179156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pivotSource>
    <c:name>[Standarder för statisk laddning_AP2.4_2022-09-12.xlsx]Dashboard!PivotTable14</c:name>
    <c:fmtId val="1"/>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a:t>Category TBD sorted</a:t>
            </a:r>
            <a:r>
              <a:rPr lang="sv-SE" baseline="0"/>
              <a:t> by Status</a:t>
            </a:r>
            <a:endParaRPr lang="sv-S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Dashboard!$AB$58:$AB$59</c:f>
              <c:strCache>
                <c:ptCount val="1"/>
                <c:pt idx="0">
                  <c:v>Draft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Dashboard!$AA$60</c:f>
              <c:strCache>
                <c:ptCount val="1"/>
                <c:pt idx="0">
                  <c:v>Summa</c:v>
                </c:pt>
              </c:strCache>
            </c:strRef>
          </c:cat>
          <c:val>
            <c:numRef>
              <c:f>Dashboard!$AB$60</c:f>
              <c:numCache>
                <c:formatCode>General</c:formatCode>
                <c:ptCount val="1"/>
                <c:pt idx="0">
                  <c:v>4</c:v>
                </c:pt>
              </c:numCache>
            </c:numRef>
          </c:val>
          <c:extLst>
            <c:ext xmlns:c16="http://schemas.microsoft.com/office/drawing/2014/chart" uri="{C3380CC4-5D6E-409C-BE32-E72D297353CC}">
              <c16:uniqueId val="{00000000-A675-4ACF-AF90-5CEC840D78A7}"/>
            </c:ext>
          </c:extLst>
        </c:ser>
        <c:ser>
          <c:idx val="1"/>
          <c:order val="1"/>
          <c:tx>
            <c:strRef>
              <c:f>Dashboard!$AC$58:$AC$59</c:f>
              <c:strCache>
                <c:ptCount val="1"/>
                <c:pt idx="0">
                  <c:v>Published</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Dashboard!$AA$60</c:f>
              <c:strCache>
                <c:ptCount val="1"/>
                <c:pt idx="0">
                  <c:v>Summa</c:v>
                </c:pt>
              </c:strCache>
            </c:strRef>
          </c:cat>
          <c:val>
            <c:numRef>
              <c:f>Dashboard!$AC$60</c:f>
              <c:numCache>
                <c:formatCode>General</c:formatCode>
                <c:ptCount val="1"/>
                <c:pt idx="0">
                  <c:v>75</c:v>
                </c:pt>
              </c:numCache>
            </c:numRef>
          </c:val>
          <c:extLst>
            <c:ext xmlns:c16="http://schemas.microsoft.com/office/drawing/2014/chart" uri="{C3380CC4-5D6E-409C-BE32-E72D297353CC}">
              <c16:uniqueId val="{00000001-A675-4ACF-AF90-5CEC840D78A7}"/>
            </c:ext>
          </c:extLst>
        </c:ser>
        <c:ser>
          <c:idx val="2"/>
          <c:order val="2"/>
          <c:tx>
            <c:strRef>
              <c:f>Dashboard!$AD$58:$AD$59</c:f>
              <c:strCache>
                <c:ptCount val="1"/>
                <c:pt idx="0">
                  <c:v>TBD</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Dashboard!$AA$60</c:f>
              <c:strCache>
                <c:ptCount val="1"/>
                <c:pt idx="0">
                  <c:v>Summa</c:v>
                </c:pt>
              </c:strCache>
            </c:strRef>
          </c:cat>
          <c:val>
            <c:numRef>
              <c:f>Dashboard!$AD$60</c:f>
              <c:numCache>
                <c:formatCode>General</c:formatCode>
                <c:ptCount val="1"/>
                <c:pt idx="0">
                  <c:v>36</c:v>
                </c:pt>
              </c:numCache>
            </c:numRef>
          </c:val>
          <c:extLst>
            <c:ext xmlns:c16="http://schemas.microsoft.com/office/drawing/2014/chart" uri="{C3380CC4-5D6E-409C-BE32-E72D297353CC}">
              <c16:uniqueId val="{00000005-6410-44CE-8154-F6F348B6D7DB}"/>
            </c:ext>
          </c:extLst>
        </c:ser>
        <c:dLbls>
          <c:dLblPos val="outEnd"/>
          <c:showLegendKey val="0"/>
          <c:showVal val="1"/>
          <c:showCatName val="0"/>
          <c:showSerName val="0"/>
          <c:showPercent val="0"/>
          <c:showBubbleSize val="0"/>
        </c:dLbls>
        <c:gapWidth val="219"/>
        <c:overlap val="-27"/>
        <c:axId val="761791560"/>
        <c:axId val="761791888"/>
      </c:barChart>
      <c:catAx>
        <c:axId val="761791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1791888"/>
        <c:crosses val="autoZero"/>
        <c:auto val="1"/>
        <c:lblAlgn val="ctr"/>
        <c:lblOffset val="100"/>
        <c:noMultiLvlLbl val="0"/>
      </c:catAx>
      <c:valAx>
        <c:axId val="7617918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179156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a:t>Count</a:t>
            </a:r>
            <a:r>
              <a:rPr lang="sv-SE" baseline="0"/>
              <a:t> per application type over time in database</a:t>
            </a:r>
            <a:endParaRPr lang="sv-S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Dashboard!$AN$3</c:f>
              <c:strCache>
                <c:ptCount val="1"/>
                <c:pt idx="0">
                  <c:v>Conductive, general</c:v>
                </c:pt>
              </c:strCache>
            </c:strRef>
          </c:tx>
          <c:spPr>
            <a:ln w="28575" cap="rnd">
              <a:solidFill>
                <a:schemeClr val="accent1"/>
              </a:solidFill>
              <a:round/>
            </a:ln>
            <a:effectLst/>
          </c:spPr>
          <c:marker>
            <c:symbol val="none"/>
          </c:marker>
          <c:cat>
            <c:numRef>
              <c:f>Dashboard!$AO$2:$AZ$2</c:f>
              <c:numCache>
                <c:formatCode>m/d/yyyy</c:formatCode>
                <c:ptCount val="12"/>
                <c:pt idx="0">
                  <c:v>43678</c:v>
                </c:pt>
                <c:pt idx="1">
                  <c:v>43709</c:v>
                </c:pt>
                <c:pt idx="2">
                  <c:v>43739</c:v>
                </c:pt>
                <c:pt idx="3">
                  <c:v>43770</c:v>
                </c:pt>
                <c:pt idx="4">
                  <c:v>43800</c:v>
                </c:pt>
                <c:pt idx="5">
                  <c:v>43831</c:v>
                </c:pt>
                <c:pt idx="6">
                  <c:v>43862</c:v>
                </c:pt>
                <c:pt idx="7">
                  <c:v>43891</c:v>
                </c:pt>
                <c:pt idx="8">
                  <c:v>43922</c:v>
                </c:pt>
                <c:pt idx="9">
                  <c:v>43952</c:v>
                </c:pt>
                <c:pt idx="10">
                  <c:v>43983</c:v>
                </c:pt>
                <c:pt idx="11">
                  <c:v>44013</c:v>
                </c:pt>
              </c:numCache>
            </c:numRef>
          </c:cat>
          <c:val>
            <c:numRef>
              <c:f>Dashboard!$AO$3:$AZ$3</c:f>
              <c:numCache>
                <c:formatCode>General</c:formatCode>
                <c:ptCount val="12"/>
                <c:pt idx="0">
                  <c:v>18</c:v>
                </c:pt>
                <c:pt idx="1">
                  <c:v>30</c:v>
                </c:pt>
                <c:pt idx="2">
                  <c:v>30</c:v>
                </c:pt>
                <c:pt idx="3">
                  <c:v>30</c:v>
                </c:pt>
                <c:pt idx="4">
                  <c:v>30</c:v>
                </c:pt>
                <c:pt idx="5">
                  <c:v>30</c:v>
                </c:pt>
                <c:pt idx="6">
                  <c:v>30</c:v>
                </c:pt>
                <c:pt idx="7">
                  <c:v>30</c:v>
                </c:pt>
                <c:pt idx="8">
                  <c:v>30</c:v>
                </c:pt>
                <c:pt idx="9">
                  <c:v>30</c:v>
                </c:pt>
                <c:pt idx="10">
                  <c:v>30</c:v>
                </c:pt>
                <c:pt idx="11">
                  <c:v>30</c:v>
                </c:pt>
              </c:numCache>
            </c:numRef>
          </c:val>
          <c:smooth val="0"/>
          <c:extLst>
            <c:ext xmlns:c16="http://schemas.microsoft.com/office/drawing/2014/chart" uri="{C3380CC4-5D6E-409C-BE32-E72D297353CC}">
              <c16:uniqueId val="{00000000-789C-41D2-85A5-188E7D2073CC}"/>
            </c:ext>
          </c:extLst>
        </c:ser>
        <c:ser>
          <c:idx val="1"/>
          <c:order val="1"/>
          <c:tx>
            <c:strRef>
              <c:f>Dashboard!$AN$4</c:f>
              <c:strCache>
                <c:ptCount val="1"/>
                <c:pt idx="0">
                  <c:v>Conductive, overhead</c:v>
                </c:pt>
              </c:strCache>
            </c:strRef>
          </c:tx>
          <c:spPr>
            <a:ln w="28575" cap="rnd">
              <a:solidFill>
                <a:schemeClr val="accent2"/>
              </a:solidFill>
              <a:round/>
            </a:ln>
            <a:effectLst/>
          </c:spPr>
          <c:marker>
            <c:symbol val="none"/>
          </c:marker>
          <c:cat>
            <c:numRef>
              <c:f>Dashboard!$AO$2:$AZ$2</c:f>
              <c:numCache>
                <c:formatCode>m/d/yyyy</c:formatCode>
                <c:ptCount val="12"/>
                <c:pt idx="0">
                  <c:v>43678</c:v>
                </c:pt>
                <c:pt idx="1">
                  <c:v>43709</c:v>
                </c:pt>
                <c:pt idx="2">
                  <c:v>43739</c:v>
                </c:pt>
                <c:pt idx="3">
                  <c:v>43770</c:v>
                </c:pt>
                <c:pt idx="4">
                  <c:v>43800</c:v>
                </c:pt>
                <c:pt idx="5">
                  <c:v>43831</c:v>
                </c:pt>
                <c:pt idx="6">
                  <c:v>43862</c:v>
                </c:pt>
                <c:pt idx="7">
                  <c:v>43891</c:v>
                </c:pt>
                <c:pt idx="8">
                  <c:v>43922</c:v>
                </c:pt>
                <c:pt idx="9">
                  <c:v>43952</c:v>
                </c:pt>
                <c:pt idx="10">
                  <c:v>43983</c:v>
                </c:pt>
                <c:pt idx="11">
                  <c:v>44013</c:v>
                </c:pt>
              </c:numCache>
            </c:numRef>
          </c:cat>
          <c:val>
            <c:numRef>
              <c:f>Dashboard!$AO$4:$AZ$4</c:f>
              <c:numCache>
                <c:formatCode>General</c:formatCode>
                <c:ptCount val="12"/>
                <c:pt idx="0">
                  <c:v>1</c:v>
                </c:pt>
                <c:pt idx="1">
                  <c:v>20</c:v>
                </c:pt>
                <c:pt idx="2">
                  <c:v>20</c:v>
                </c:pt>
                <c:pt idx="3">
                  <c:v>20</c:v>
                </c:pt>
                <c:pt idx="4">
                  <c:v>20</c:v>
                </c:pt>
                <c:pt idx="5">
                  <c:v>20</c:v>
                </c:pt>
                <c:pt idx="6">
                  <c:v>20</c:v>
                </c:pt>
                <c:pt idx="7">
                  <c:v>20</c:v>
                </c:pt>
                <c:pt idx="8">
                  <c:v>20</c:v>
                </c:pt>
                <c:pt idx="9">
                  <c:v>20</c:v>
                </c:pt>
                <c:pt idx="10">
                  <c:v>20</c:v>
                </c:pt>
                <c:pt idx="11">
                  <c:v>20</c:v>
                </c:pt>
              </c:numCache>
            </c:numRef>
          </c:val>
          <c:smooth val="0"/>
          <c:extLst>
            <c:ext xmlns:c16="http://schemas.microsoft.com/office/drawing/2014/chart" uri="{C3380CC4-5D6E-409C-BE32-E72D297353CC}">
              <c16:uniqueId val="{00000001-789C-41D2-85A5-188E7D2073CC}"/>
            </c:ext>
          </c:extLst>
        </c:ser>
        <c:ser>
          <c:idx val="2"/>
          <c:order val="2"/>
          <c:tx>
            <c:strRef>
              <c:f>Dashboard!$AN$5</c:f>
              <c:strCache>
                <c:ptCount val="1"/>
                <c:pt idx="0">
                  <c:v>Conductive, rail in road</c:v>
                </c:pt>
              </c:strCache>
            </c:strRef>
          </c:tx>
          <c:spPr>
            <a:ln w="28575" cap="rnd">
              <a:solidFill>
                <a:schemeClr val="accent3"/>
              </a:solidFill>
              <a:round/>
            </a:ln>
            <a:effectLst/>
          </c:spPr>
          <c:marker>
            <c:symbol val="none"/>
          </c:marker>
          <c:cat>
            <c:numRef>
              <c:f>Dashboard!$AO$2:$AZ$2</c:f>
              <c:numCache>
                <c:formatCode>m/d/yyyy</c:formatCode>
                <c:ptCount val="12"/>
                <c:pt idx="0">
                  <c:v>43678</c:v>
                </c:pt>
                <c:pt idx="1">
                  <c:v>43709</c:v>
                </c:pt>
                <c:pt idx="2">
                  <c:v>43739</c:v>
                </c:pt>
                <c:pt idx="3">
                  <c:v>43770</c:v>
                </c:pt>
                <c:pt idx="4">
                  <c:v>43800</c:v>
                </c:pt>
                <c:pt idx="5">
                  <c:v>43831</c:v>
                </c:pt>
                <c:pt idx="6">
                  <c:v>43862</c:v>
                </c:pt>
                <c:pt idx="7">
                  <c:v>43891</c:v>
                </c:pt>
                <c:pt idx="8">
                  <c:v>43922</c:v>
                </c:pt>
                <c:pt idx="9">
                  <c:v>43952</c:v>
                </c:pt>
                <c:pt idx="10">
                  <c:v>43983</c:v>
                </c:pt>
                <c:pt idx="11">
                  <c:v>44013</c:v>
                </c:pt>
              </c:numCache>
            </c:numRef>
          </c:cat>
          <c:val>
            <c:numRef>
              <c:f>Dashboard!$AO$5:$AZ$5</c:f>
              <c:numCache>
                <c:formatCode>General</c:formatCode>
                <c:ptCount val="12"/>
                <c:pt idx="0">
                  <c:v>0</c:v>
                </c:pt>
                <c:pt idx="1">
                  <c:v>5</c:v>
                </c:pt>
                <c:pt idx="2">
                  <c:v>5</c:v>
                </c:pt>
                <c:pt idx="3">
                  <c:v>5</c:v>
                </c:pt>
                <c:pt idx="4">
                  <c:v>5</c:v>
                </c:pt>
                <c:pt idx="5">
                  <c:v>5</c:v>
                </c:pt>
                <c:pt idx="6">
                  <c:v>5</c:v>
                </c:pt>
                <c:pt idx="7">
                  <c:v>5</c:v>
                </c:pt>
                <c:pt idx="8">
                  <c:v>5</c:v>
                </c:pt>
                <c:pt idx="9">
                  <c:v>5</c:v>
                </c:pt>
                <c:pt idx="10">
                  <c:v>5</c:v>
                </c:pt>
                <c:pt idx="11">
                  <c:v>5</c:v>
                </c:pt>
              </c:numCache>
            </c:numRef>
          </c:val>
          <c:smooth val="0"/>
          <c:extLst>
            <c:ext xmlns:c16="http://schemas.microsoft.com/office/drawing/2014/chart" uri="{C3380CC4-5D6E-409C-BE32-E72D297353CC}">
              <c16:uniqueId val="{00000002-789C-41D2-85A5-188E7D2073CC}"/>
            </c:ext>
          </c:extLst>
        </c:ser>
        <c:ser>
          <c:idx val="3"/>
          <c:order val="3"/>
          <c:tx>
            <c:strRef>
              <c:f>Dashboard!$AN$6</c:f>
              <c:strCache>
                <c:ptCount val="1"/>
                <c:pt idx="0">
                  <c:v>General</c:v>
                </c:pt>
              </c:strCache>
            </c:strRef>
          </c:tx>
          <c:spPr>
            <a:ln w="28575" cap="rnd">
              <a:solidFill>
                <a:schemeClr val="accent4"/>
              </a:solidFill>
              <a:round/>
            </a:ln>
            <a:effectLst/>
          </c:spPr>
          <c:marker>
            <c:symbol val="none"/>
          </c:marker>
          <c:cat>
            <c:numRef>
              <c:f>Dashboard!$AO$2:$AZ$2</c:f>
              <c:numCache>
                <c:formatCode>m/d/yyyy</c:formatCode>
                <c:ptCount val="12"/>
                <c:pt idx="0">
                  <c:v>43678</c:v>
                </c:pt>
                <c:pt idx="1">
                  <c:v>43709</c:v>
                </c:pt>
                <c:pt idx="2">
                  <c:v>43739</c:v>
                </c:pt>
                <c:pt idx="3">
                  <c:v>43770</c:v>
                </c:pt>
                <c:pt idx="4">
                  <c:v>43800</c:v>
                </c:pt>
                <c:pt idx="5">
                  <c:v>43831</c:v>
                </c:pt>
                <c:pt idx="6">
                  <c:v>43862</c:v>
                </c:pt>
                <c:pt idx="7">
                  <c:v>43891</c:v>
                </c:pt>
                <c:pt idx="8">
                  <c:v>43922</c:v>
                </c:pt>
                <c:pt idx="9">
                  <c:v>43952</c:v>
                </c:pt>
                <c:pt idx="10">
                  <c:v>43983</c:v>
                </c:pt>
                <c:pt idx="11">
                  <c:v>44013</c:v>
                </c:pt>
              </c:numCache>
            </c:numRef>
          </c:cat>
          <c:val>
            <c:numRef>
              <c:f>Dashboard!$AO$6:$AZ$6</c:f>
              <c:numCache>
                <c:formatCode>General</c:formatCode>
                <c:ptCount val="12"/>
                <c:pt idx="0">
                  <c:v>39</c:v>
                </c:pt>
                <c:pt idx="1">
                  <c:v>110</c:v>
                </c:pt>
                <c:pt idx="2">
                  <c:v>110</c:v>
                </c:pt>
                <c:pt idx="3">
                  <c:v>110</c:v>
                </c:pt>
                <c:pt idx="4">
                  <c:v>110</c:v>
                </c:pt>
                <c:pt idx="5">
                  <c:v>110</c:v>
                </c:pt>
                <c:pt idx="6">
                  <c:v>110</c:v>
                </c:pt>
                <c:pt idx="7">
                  <c:v>110</c:v>
                </c:pt>
                <c:pt idx="8">
                  <c:v>110</c:v>
                </c:pt>
                <c:pt idx="9">
                  <c:v>110</c:v>
                </c:pt>
                <c:pt idx="10">
                  <c:v>110</c:v>
                </c:pt>
                <c:pt idx="11">
                  <c:v>110</c:v>
                </c:pt>
              </c:numCache>
            </c:numRef>
          </c:val>
          <c:smooth val="0"/>
          <c:extLst>
            <c:ext xmlns:c16="http://schemas.microsoft.com/office/drawing/2014/chart" uri="{C3380CC4-5D6E-409C-BE32-E72D297353CC}">
              <c16:uniqueId val="{00000003-789C-41D2-85A5-188E7D2073CC}"/>
            </c:ext>
          </c:extLst>
        </c:ser>
        <c:ser>
          <c:idx val="4"/>
          <c:order val="4"/>
          <c:tx>
            <c:strRef>
              <c:f>Dashboard!$AN$7</c:f>
              <c:strCache>
                <c:ptCount val="1"/>
                <c:pt idx="0">
                  <c:v>Inductive</c:v>
                </c:pt>
              </c:strCache>
            </c:strRef>
          </c:tx>
          <c:spPr>
            <a:ln w="28575" cap="rnd">
              <a:solidFill>
                <a:schemeClr val="accent5"/>
              </a:solidFill>
              <a:round/>
            </a:ln>
            <a:effectLst/>
          </c:spPr>
          <c:marker>
            <c:symbol val="none"/>
          </c:marker>
          <c:cat>
            <c:numRef>
              <c:f>Dashboard!$AO$2:$AZ$2</c:f>
              <c:numCache>
                <c:formatCode>m/d/yyyy</c:formatCode>
                <c:ptCount val="12"/>
                <c:pt idx="0">
                  <c:v>43678</c:v>
                </c:pt>
                <c:pt idx="1">
                  <c:v>43709</c:v>
                </c:pt>
                <c:pt idx="2">
                  <c:v>43739</c:v>
                </c:pt>
                <c:pt idx="3">
                  <c:v>43770</c:v>
                </c:pt>
                <c:pt idx="4">
                  <c:v>43800</c:v>
                </c:pt>
                <c:pt idx="5">
                  <c:v>43831</c:v>
                </c:pt>
                <c:pt idx="6">
                  <c:v>43862</c:v>
                </c:pt>
                <c:pt idx="7">
                  <c:v>43891</c:v>
                </c:pt>
                <c:pt idx="8">
                  <c:v>43922</c:v>
                </c:pt>
                <c:pt idx="9">
                  <c:v>43952</c:v>
                </c:pt>
                <c:pt idx="10">
                  <c:v>43983</c:v>
                </c:pt>
                <c:pt idx="11">
                  <c:v>44013</c:v>
                </c:pt>
              </c:numCache>
            </c:numRef>
          </c:cat>
          <c:val>
            <c:numRef>
              <c:f>Dashboard!$AO$7:$AZ$7</c:f>
              <c:numCache>
                <c:formatCode>General</c:formatCode>
                <c:ptCount val="12"/>
                <c:pt idx="0">
                  <c:v>4</c:v>
                </c:pt>
                <c:pt idx="1">
                  <c:v>5</c:v>
                </c:pt>
                <c:pt idx="2">
                  <c:v>5</c:v>
                </c:pt>
                <c:pt idx="3">
                  <c:v>5</c:v>
                </c:pt>
                <c:pt idx="4">
                  <c:v>5</c:v>
                </c:pt>
                <c:pt idx="5">
                  <c:v>5</c:v>
                </c:pt>
                <c:pt idx="6">
                  <c:v>5</c:v>
                </c:pt>
                <c:pt idx="7">
                  <c:v>5</c:v>
                </c:pt>
                <c:pt idx="8">
                  <c:v>5</c:v>
                </c:pt>
                <c:pt idx="9">
                  <c:v>5</c:v>
                </c:pt>
                <c:pt idx="10">
                  <c:v>5</c:v>
                </c:pt>
                <c:pt idx="11">
                  <c:v>5</c:v>
                </c:pt>
              </c:numCache>
            </c:numRef>
          </c:val>
          <c:smooth val="0"/>
          <c:extLst>
            <c:ext xmlns:c16="http://schemas.microsoft.com/office/drawing/2014/chart" uri="{C3380CC4-5D6E-409C-BE32-E72D297353CC}">
              <c16:uniqueId val="{00000004-789C-41D2-85A5-188E7D2073CC}"/>
            </c:ext>
          </c:extLst>
        </c:ser>
        <c:ser>
          <c:idx val="5"/>
          <c:order val="5"/>
          <c:tx>
            <c:strRef>
              <c:f>Dashboard!$AN$8</c:f>
              <c:strCache>
                <c:ptCount val="1"/>
                <c:pt idx="0">
                  <c:v>TBD</c:v>
                </c:pt>
              </c:strCache>
            </c:strRef>
          </c:tx>
          <c:spPr>
            <a:ln w="28575" cap="rnd">
              <a:solidFill>
                <a:schemeClr val="accent6"/>
              </a:solidFill>
              <a:round/>
            </a:ln>
            <a:effectLst/>
          </c:spPr>
          <c:marker>
            <c:symbol val="none"/>
          </c:marker>
          <c:cat>
            <c:numRef>
              <c:f>Dashboard!$AO$2:$AZ$2</c:f>
              <c:numCache>
                <c:formatCode>m/d/yyyy</c:formatCode>
                <c:ptCount val="12"/>
                <c:pt idx="0">
                  <c:v>43678</c:v>
                </c:pt>
                <c:pt idx="1">
                  <c:v>43709</c:v>
                </c:pt>
                <c:pt idx="2">
                  <c:v>43739</c:v>
                </c:pt>
                <c:pt idx="3">
                  <c:v>43770</c:v>
                </c:pt>
                <c:pt idx="4">
                  <c:v>43800</c:v>
                </c:pt>
                <c:pt idx="5">
                  <c:v>43831</c:v>
                </c:pt>
                <c:pt idx="6">
                  <c:v>43862</c:v>
                </c:pt>
                <c:pt idx="7">
                  <c:v>43891</c:v>
                </c:pt>
                <c:pt idx="8">
                  <c:v>43922</c:v>
                </c:pt>
                <c:pt idx="9">
                  <c:v>43952</c:v>
                </c:pt>
                <c:pt idx="10">
                  <c:v>43983</c:v>
                </c:pt>
                <c:pt idx="11">
                  <c:v>44013</c:v>
                </c:pt>
              </c:numCache>
            </c:numRef>
          </c:cat>
          <c:val>
            <c:numRef>
              <c:f>Dashboard!$AO$8:$AZ$8</c:f>
              <c:numCache>
                <c:formatCode>General</c:formatCode>
                <c:ptCount val="12"/>
                <c:pt idx="0">
                  <c:v>27</c:v>
                </c:pt>
                <c:pt idx="1">
                  <c:v>120</c:v>
                </c:pt>
                <c:pt idx="2">
                  <c:v>120</c:v>
                </c:pt>
                <c:pt idx="3">
                  <c:v>120</c:v>
                </c:pt>
                <c:pt idx="4">
                  <c:v>120</c:v>
                </c:pt>
                <c:pt idx="5">
                  <c:v>120</c:v>
                </c:pt>
                <c:pt idx="6">
                  <c:v>120</c:v>
                </c:pt>
                <c:pt idx="7">
                  <c:v>120</c:v>
                </c:pt>
                <c:pt idx="8">
                  <c:v>120</c:v>
                </c:pt>
                <c:pt idx="9">
                  <c:v>120</c:v>
                </c:pt>
                <c:pt idx="10">
                  <c:v>120</c:v>
                </c:pt>
                <c:pt idx="11">
                  <c:v>120</c:v>
                </c:pt>
              </c:numCache>
            </c:numRef>
          </c:val>
          <c:smooth val="0"/>
          <c:extLst>
            <c:ext xmlns:c16="http://schemas.microsoft.com/office/drawing/2014/chart" uri="{C3380CC4-5D6E-409C-BE32-E72D297353CC}">
              <c16:uniqueId val="{00000005-789C-41D2-85A5-188E7D2073CC}"/>
            </c:ext>
          </c:extLst>
        </c:ser>
        <c:dLbls>
          <c:showLegendKey val="0"/>
          <c:showVal val="0"/>
          <c:showCatName val="0"/>
          <c:showSerName val="0"/>
          <c:showPercent val="0"/>
          <c:showBubbleSize val="0"/>
        </c:dLbls>
        <c:marker val="1"/>
        <c:smooth val="0"/>
        <c:axId val="730596896"/>
        <c:axId val="730593616"/>
      </c:lineChart>
      <c:lineChart>
        <c:grouping val="standard"/>
        <c:varyColors val="0"/>
        <c:ser>
          <c:idx val="6"/>
          <c:order val="6"/>
          <c:tx>
            <c:strRef>
              <c:f>Dashboard!$AN$9</c:f>
              <c:strCache>
                <c:ptCount val="1"/>
                <c:pt idx="0">
                  <c:v>TOTAL</c:v>
                </c:pt>
              </c:strCache>
            </c:strRef>
          </c:tx>
          <c:spPr>
            <a:ln w="28575" cap="rnd">
              <a:solidFill>
                <a:schemeClr val="accent1">
                  <a:lumMod val="60000"/>
                </a:schemeClr>
              </a:solidFill>
              <a:prstDash val="dash"/>
              <a:round/>
            </a:ln>
            <a:effectLst/>
          </c:spPr>
          <c:marker>
            <c:symbol val="none"/>
          </c:marker>
          <c:cat>
            <c:numRef>
              <c:f>Dashboard!$AO$2:$AZ$2</c:f>
              <c:numCache>
                <c:formatCode>m/d/yyyy</c:formatCode>
                <c:ptCount val="12"/>
                <c:pt idx="0">
                  <c:v>43678</c:v>
                </c:pt>
                <c:pt idx="1">
                  <c:v>43709</c:v>
                </c:pt>
                <c:pt idx="2">
                  <c:v>43739</c:v>
                </c:pt>
                <c:pt idx="3">
                  <c:v>43770</c:v>
                </c:pt>
                <c:pt idx="4">
                  <c:v>43800</c:v>
                </c:pt>
                <c:pt idx="5">
                  <c:v>43831</c:v>
                </c:pt>
                <c:pt idx="6">
                  <c:v>43862</c:v>
                </c:pt>
                <c:pt idx="7">
                  <c:v>43891</c:v>
                </c:pt>
                <c:pt idx="8">
                  <c:v>43922</c:v>
                </c:pt>
                <c:pt idx="9">
                  <c:v>43952</c:v>
                </c:pt>
                <c:pt idx="10">
                  <c:v>43983</c:v>
                </c:pt>
                <c:pt idx="11">
                  <c:v>44013</c:v>
                </c:pt>
              </c:numCache>
            </c:numRef>
          </c:cat>
          <c:val>
            <c:numRef>
              <c:f>Dashboard!$AO$9:$AZ$9</c:f>
              <c:numCache>
                <c:formatCode>General</c:formatCode>
                <c:ptCount val="12"/>
                <c:pt idx="0">
                  <c:v>89</c:v>
                </c:pt>
                <c:pt idx="1">
                  <c:v>290</c:v>
                </c:pt>
                <c:pt idx="2">
                  <c:v>290</c:v>
                </c:pt>
                <c:pt idx="3">
                  <c:v>290</c:v>
                </c:pt>
                <c:pt idx="4">
                  <c:v>290</c:v>
                </c:pt>
                <c:pt idx="5">
                  <c:v>290</c:v>
                </c:pt>
                <c:pt idx="6">
                  <c:v>290</c:v>
                </c:pt>
                <c:pt idx="7">
                  <c:v>290</c:v>
                </c:pt>
                <c:pt idx="8">
                  <c:v>290</c:v>
                </c:pt>
                <c:pt idx="9">
                  <c:v>290</c:v>
                </c:pt>
                <c:pt idx="10">
                  <c:v>290</c:v>
                </c:pt>
                <c:pt idx="11">
                  <c:v>290</c:v>
                </c:pt>
              </c:numCache>
            </c:numRef>
          </c:val>
          <c:smooth val="0"/>
          <c:extLst>
            <c:ext xmlns:c16="http://schemas.microsoft.com/office/drawing/2014/chart" uri="{C3380CC4-5D6E-409C-BE32-E72D297353CC}">
              <c16:uniqueId val="{00000006-789C-41D2-85A5-188E7D2073CC}"/>
            </c:ext>
          </c:extLst>
        </c:ser>
        <c:dLbls>
          <c:showLegendKey val="0"/>
          <c:showVal val="0"/>
          <c:showCatName val="0"/>
          <c:showSerName val="0"/>
          <c:showPercent val="0"/>
          <c:showBubbleSize val="0"/>
        </c:dLbls>
        <c:marker val="1"/>
        <c:smooth val="0"/>
        <c:axId val="738900440"/>
        <c:axId val="738907656"/>
      </c:lineChart>
      <c:dateAx>
        <c:axId val="730596896"/>
        <c:scaling>
          <c:orientation val="minMax"/>
        </c:scaling>
        <c:delete val="0"/>
        <c:axPos val="b"/>
        <c:numFmt formatCode="[$-41D]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0593616"/>
        <c:crosses val="autoZero"/>
        <c:auto val="1"/>
        <c:lblOffset val="100"/>
        <c:baseTimeUnit val="months"/>
      </c:dateAx>
      <c:valAx>
        <c:axId val="7305936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0596896"/>
        <c:crosses val="autoZero"/>
        <c:crossBetween val="between"/>
      </c:valAx>
      <c:valAx>
        <c:axId val="73890765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8900440"/>
        <c:crosses val="max"/>
        <c:crossBetween val="between"/>
      </c:valAx>
      <c:dateAx>
        <c:axId val="738900440"/>
        <c:scaling>
          <c:orientation val="minMax"/>
        </c:scaling>
        <c:delete val="1"/>
        <c:axPos val="b"/>
        <c:numFmt formatCode="m/d/yyyy" sourceLinked="1"/>
        <c:majorTickMark val="out"/>
        <c:minorTickMark val="none"/>
        <c:tickLblPos val="nextTo"/>
        <c:crossAx val="738907656"/>
        <c:crosses val="autoZero"/>
        <c:auto val="1"/>
        <c:lblOffset val="100"/>
        <c:baseTimeUnit val="months"/>
      </c:date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pivotSource>
    <c:name>[Standarder för statisk laddning_AP2.4_2022-09-12.xlsx]Dashboard!PivotTable8</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a:t>Application TBD sorted by Category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Dashboard!$Q$85:$Q$86</c:f>
              <c:strCache>
                <c:ptCount val="1"/>
                <c:pt idx="0">
                  <c:v>Electric Power Supply</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Dashboard!$P$87</c:f>
              <c:strCache>
                <c:ptCount val="1"/>
                <c:pt idx="0">
                  <c:v>Summa</c:v>
                </c:pt>
              </c:strCache>
            </c:strRef>
          </c:cat>
          <c:val>
            <c:numRef>
              <c:f>Dashboard!$Q$87</c:f>
              <c:numCache>
                <c:formatCode>General</c:formatCode>
                <c:ptCount val="1"/>
                <c:pt idx="0">
                  <c:v>70</c:v>
                </c:pt>
              </c:numCache>
            </c:numRef>
          </c:val>
          <c:extLst>
            <c:ext xmlns:c16="http://schemas.microsoft.com/office/drawing/2014/chart" uri="{C3380CC4-5D6E-409C-BE32-E72D297353CC}">
              <c16:uniqueId val="{00000000-31F3-4111-84B4-F59EB0E9E5A1}"/>
            </c:ext>
          </c:extLst>
        </c:ser>
        <c:ser>
          <c:idx val="1"/>
          <c:order val="1"/>
          <c:tx>
            <c:strRef>
              <c:f>Dashboard!$R$85:$R$86</c:f>
              <c:strCache>
                <c:ptCount val="1"/>
                <c:pt idx="0">
                  <c:v>Infrastructure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Dashboard!$P$87</c:f>
              <c:strCache>
                <c:ptCount val="1"/>
                <c:pt idx="0">
                  <c:v>Summa</c:v>
                </c:pt>
              </c:strCache>
            </c:strRef>
          </c:cat>
          <c:val>
            <c:numRef>
              <c:f>Dashboard!$R$87</c:f>
              <c:numCache>
                <c:formatCode>General</c:formatCode>
                <c:ptCount val="1"/>
                <c:pt idx="0">
                  <c:v>10</c:v>
                </c:pt>
              </c:numCache>
            </c:numRef>
          </c:val>
          <c:extLst>
            <c:ext xmlns:c16="http://schemas.microsoft.com/office/drawing/2014/chart" uri="{C3380CC4-5D6E-409C-BE32-E72D297353CC}">
              <c16:uniqueId val="{00000001-31F3-4111-84B4-F59EB0E9E5A1}"/>
            </c:ext>
          </c:extLst>
        </c:ser>
        <c:ser>
          <c:idx val="2"/>
          <c:order val="2"/>
          <c:tx>
            <c:strRef>
              <c:f>Dashboard!$S$85:$S$86</c:f>
              <c:strCache>
                <c:ptCount val="1"/>
                <c:pt idx="0">
                  <c:v>TBD</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Dashboard!$P$87</c:f>
              <c:strCache>
                <c:ptCount val="1"/>
                <c:pt idx="0">
                  <c:v>Summa</c:v>
                </c:pt>
              </c:strCache>
            </c:strRef>
          </c:cat>
          <c:val>
            <c:numRef>
              <c:f>Dashboard!$S$87</c:f>
              <c:numCache>
                <c:formatCode>General</c:formatCode>
                <c:ptCount val="1"/>
                <c:pt idx="0">
                  <c:v>115</c:v>
                </c:pt>
              </c:numCache>
            </c:numRef>
          </c:val>
          <c:extLst>
            <c:ext xmlns:c16="http://schemas.microsoft.com/office/drawing/2014/chart" uri="{C3380CC4-5D6E-409C-BE32-E72D297353CC}">
              <c16:uniqueId val="{00000002-31F3-4111-84B4-F59EB0E9E5A1}"/>
            </c:ext>
          </c:extLst>
        </c:ser>
        <c:ser>
          <c:idx val="3"/>
          <c:order val="3"/>
          <c:tx>
            <c:strRef>
              <c:f>Dashboard!$T$85:$T$86</c:f>
              <c:strCache>
                <c:ptCount val="1"/>
                <c:pt idx="0">
                  <c:v>Vehicle</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Dashboard!$P$87</c:f>
              <c:strCache>
                <c:ptCount val="1"/>
                <c:pt idx="0">
                  <c:v>Summa</c:v>
                </c:pt>
              </c:strCache>
            </c:strRef>
          </c:cat>
          <c:val>
            <c:numRef>
              <c:f>Dashboard!$T$87</c:f>
              <c:numCache>
                <c:formatCode>General</c:formatCode>
                <c:ptCount val="1"/>
                <c:pt idx="0">
                  <c:v>49</c:v>
                </c:pt>
              </c:numCache>
            </c:numRef>
          </c:val>
          <c:extLst>
            <c:ext xmlns:c16="http://schemas.microsoft.com/office/drawing/2014/chart" uri="{C3380CC4-5D6E-409C-BE32-E72D297353CC}">
              <c16:uniqueId val="{00000003-31F3-4111-84B4-F59EB0E9E5A1}"/>
            </c:ext>
          </c:extLst>
        </c:ser>
        <c:dLbls>
          <c:dLblPos val="outEnd"/>
          <c:showLegendKey val="0"/>
          <c:showVal val="1"/>
          <c:showCatName val="0"/>
          <c:showSerName val="0"/>
          <c:showPercent val="0"/>
          <c:showBubbleSize val="0"/>
        </c:dLbls>
        <c:gapWidth val="219"/>
        <c:overlap val="-27"/>
        <c:axId val="761623416"/>
        <c:axId val="761619480"/>
      </c:barChart>
      <c:catAx>
        <c:axId val="761623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1619480"/>
        <c:crosses val="autoZero"/>
        <c:auto val="1"/>
        <c:lblAlgn val="ctr"/>
        <c:lblOffset val="100"/>
        <c:noMultiLvlLbl val="0"/>
      </c:catAx>
      <c:valAx>
        <c:axId val="7616194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162341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pivotSource>
    <c:name>[Standarder för statisk laddning_AP2.4_2022-09-12.xlsx]Dashboard!PivotTable2</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Category Infrastructure sorted</a:t>
            </a:r>
            <a:r>
              <a:rPr lang="en-US" baseline="0"/>
              <a:t> by Application</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Dashboard!$C$25:$C$26</c:f>
              <c:strCache>
                <c:ptCount val="1"/>
                <c:pt idx="0">
                  <c:v>General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Dashboard!$B$27</c:f>
              <c:strCache>
                <c:ptCount val="1"/>
                <c:pt idx="0">
                  <c:v>Summa</c:v>
                </c:pt>
              </c:strCache>
            </c:strRef>
          </c:cat>
          <c:val>
            <c:numRef>
              <c:f>Dashboard!$C$27</c:f>
              <c:numCache>
                <c:formatCode>General</c:formatCode>
                <c:ptCount val="1"/>
                <c:pt idx="0">
                  <c:v>10</c:v>
                </c:pt>
              </c:numCache>
            </c:numRef>
          </c:val>
          <c:extLst>
            <c:ext xmlns:c16="http://schemas.microsoft.com/office/drawing/2014/chart" uri="{C3380CC4-5D6E-409C-BE32-E72D297353CC}">
              <c16:uniqueId val="{00000000-E4AA-4148-8746-9FAED619D08A}"/>
            </c:ext>
          </c:extLst>
        </c:ser>
        <c:dLbls>
          <c:dLblPos val="outEnd"/>
          <c:showLegendKey val="0"/>
          <c:showVal val="1"/>
          <c:showCatName val="0"/>
          <c:showSerName val="0"/>
          <c:showPercent val="0"/>
          <c:showBubbleSize val="0"/>
        </c:dLbls>
        <c:gapWidth val="219"/>
        <c:overlap val="-27"/>
        <c:axId val="889667056"/>
        <c:axId val="889666728"/>
      </c:barChart>
      <c:catAx>
        <c:axId val="889667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89666728"/>
        <c:crosses val="autoZero"/>
        <c:auto val="1"/>
        <c:lblAlgn val="ctr"/>
        <c:lblOffset val="100"/>
        <c:noMultiLvlLbl val="0"/>
      </c:catAx>
      <c:valAx>
        <c:axId val="8896667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8966705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pivotSource>
    <c:name>[Standarder för statisk laddning_AP2.4_2022-09-12.xlsx]Dashboard!PivotTable3</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a:t>Category</a:t>
            </a:r>
            <a:r>
              <a:rPr lang="sv-SE" baseline="0"/>
              <a:t> Vehicle sorted by Application</a:t>
            </a:r>
            <a:endParaRPr lang="sv-S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Dashboard!$C$41:$C$42</c:f>
              <c:strCache>
                <c:ptCount val="1"/>
                <c:pt idx="0">
                  <c:v>General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Dashboard!$B$43</c:f>
              <c:strCache>
                <c:ptCount val="1"/>
                <c:pt idx="0">
                  <c:v>Summa</c:v>
                </c:pt>
              </c:strCache>
            </c:strRef>
          </c:cat>
          <c:val>
            <c:numRef>
              <c:f>Dashboard!$C$43</c:f>
              <c:numCache>
                <c:formatCode>General</c:formatCode>
                <c:ptCount val="1"/>
                <c:pt idx="0">
                  <c:v>48</c:v>
                </c:pt>
              </c:numCache>
            </c:numRef>
          </c:val>
          <c:extLst>
            <c:ext xmlns:c16="http://schemas.microsoft.com/office/drawing/2014/chart" uri="{C3380CC4-5D6E-409C-BE32-E72D297353CC}">
              <c16:uniqueId val="{00000000-EB19-4AF6-8EF8-63183E57EA51}"/>
            </c:ext>
          </c:extLst>
        </c:ser>
        <c:ser>
          <c:idx val="1"/>
          <c:order val="1"/>
          <c:tx>
            <c:strRef>
              <c:f>Dashboard!$D$41:$D$42</c:f>
              <c:strCache>
                <c:ptCount val="1"/>
                <c:pt idx="0">
                  <c:v>Inductive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Dashboard!$B$43</c:f>
              <c:strCache>
                <c:ptCount val="1"/>
                <c:pt idx="0">
                  <c:v>Summa</c:v>
                </c:pt>
              </c:strCache>
            </c:strRef>
          </c:cat>
          <c:val>
            <c:numRef>
              <c:f>Dashboard!$D$43</c:f>
              <c:numCache>
                <c:formatCode>General</c:formatCode>
                <c:ptCount val="1"/>
                <c:pt idx="0">
                  <c:v>1</c:v>
                </c:pt>
              </c:numCache>
            </c:numRef>
          </c:val>
          <c:extLst>
            <c:ext xmlns:c16="http://schemas.microsoft.com/office/drawing/2014/chart" uri="{C3380CC4-5D6E-409C-BE32-E72D297353CC}">
              <c16:uniqueId val="{00000001-EB19-4AF6-8EF8-63183E57EA51}"/>
            </c:ext>
          </c:extLst>
        </c:ser>
        <c:dLbls>
          <c:dLblPos val="outEnd"/>
          <c:showLegendKey val="0"/>
          <c:showVal val="1"/>
          <c:showCatName val="0"/>
          <c:showSerName val="0"/>
          <c:showPercent val="0"/>
          <c:showBubbleSize val="0"/>
        </c:dLbls>
        <c:gapWidth val="150"/>
        <c:axId val="759096488"/>
        <c:axId val="759101408"/>
      </c:barChart>
      <c:catAx>
        <c:axId val="7590964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9101408"/>
        <c:crosses val="autoZero"/>
        <c:auto val="1"/>
        <c:lblAlgn val="ctr"/>
        <c:lblOffset val="100"/>
        <c:noMultiLvlLbl val="0"/>
      </c:catAx>
      <c:valAx>
        <c:axId val="7591014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909648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pivotSource>
    <c:name>[Standarder för statisk laddning_AP2.4_2022-09-12.xlsx]Dashboard!PivotTable4</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Dashboard!$C$57:$C$58</c:f>
              <c:strCache>
                <c:ptCount val="1"/>
                <c:pt idx="0">
                  <c:v>General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Dashboard!$B$59</c:f>
              <c:strCache>
                <c:ptCount val="1"/>
                <c:pt idx="0">
                  <c:v>Summa</c:v>
                </c:pt>
              </c:strCache>
            </c:strRef>
          </c:cat>
          <c:val>
            <c:numRef>
              <c:f>Dashboard!$C$59</c:f>
              <c:numCache>
                <c:formatCode>General</c:formatCode>
                <c:ptCount val="1"/>
                <c:pt idx="0">
                  <c:v>8</c:v>
                </c:pt>
              </c:numCache>
            </c:numRef>
          </c:val>
          <c:extLst>
            <c:ext xmlns:c16="http://schemas.microsoft.com/office/drawing/2014/chart" uri="{C3380CC4-5D6E-409C-BE32-E72D297353CC}">
              <c16:uniqueId val="{00000000-B94C-459F-8A1A-0E4DF4525B61}"/>
            </c:ext>
          </c:extLst>
        </c:ser>
        <c:ser>
          <c:idx val="1"/>
          <c:order val="1"/>
          <c:tx>
            <c:strRef>
              <c:f>Dashboard!$D$57:$D$58</c:f>
              <c:strCache>
                <c:ptCount val="1"/>
                <c:pt idx="0">
                  <c:v>TBD</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Dashboard!$B$59</c:f>
              <c:strCache>
                <c:ptCount val="1"/>
                <c:pt idx="0">
                  <c:v>Summa</c:v>
                </c:pt>
              </c:strCache>
            </c:strRef>
          </c:cat>
          <c:val>
            <c:numRef>
              <c:f>Dashboard!$D$59</c:f>
              <c:numCache>
                <c:formatCode>General</c:formatCode>
                <c:ptCount val="1"/>
                <c:pt idx="0">
                  <c:v>102</c:v>
                </c:pt>
              </c:numCache>
            </c:numRef>
          </c:val>
          <c:extLst>
            <c:ext xmlns:c16="http://schemas.microsoft.com/office/drawing/2014/chart" uri="{C3380CC4-5D6E-409C-BE32-E72D297353CC}">
              <c16:uniqueId val="{00000001-B94C-459F-8A1A-0E4DF4525B61}"/>
            </c:ext>
          </c:extLst>
        </c:ser>
        <c:ser>
          <c:idx val="2"/>
          <c:order val="2"/>
          <c:tx>
            <c:strRef>
              <c:f>Dashboard!$E$57:$E$58</c:f>
              <c:strCache>
                <c:ptCount val="1"/>
                <c:pt idx="0">
                  <c:v>Conductive, general</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Dashboard!$B$59</c:f>
              <c:strCache>
                <c:ptCount val="1"/>
                <c:pt idx="0">
                  <c:v>Summa</c:v>
                </c:pt>
              </c:strCache>
            </c:strRef>
          </c:cat>
          <c:val>
            <c:numRef>
              <c:f>Dashboard!$E$59</c:f>
              <c:numCache>
                <c:formatCode>General</c:formatCode>
                <c:ptCount val="1"/>
                <c:pt idx="0">
                  <c:v>5</c:v>
                </c:pt>
              </c:numCache>
            </c:numRef>
          </c:val>
          <c:extLst>
            <c:ext xmlns:c16="http://schemas.microsoft.com/office/drawing/2014/chart" uri="{C3380CC4-5D6E-409C-BE32-E72D297353CC}">
              <c16:uniqueId val="{00000000-4F33-45CB-9A38-13E3E7673165}"/>
            </c:ext>
          </c:extLst>
        </c:ser>
        <c:dLbls>
          <c:dLblPos val="outEnd"/>
          <c:showLegendKey val="0"/>
          <c:showVal val="1"/>
          <c:showCatName val="0"/>
          <c:showSerName val="0"/>
          <c:showPercent val="0"/>
          <c:showBubbleSize val="0"/>
        </c:dLbls>
        <c:gapWidth val="219"/>
        <c:overlap val="-27"/>
        <c:axId val="681359592"/>
        <c:axId val="681361232"/>
      </c:barChart>
      <c:catAx>
        <c:axId val="681359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1361232"/>
        <c:crosses val="autoZero"/>
        <c:auto val="1"/>
        <c:lblAlgn val="ctr"/>
        <c:lblOffset val="100"/>
        <c:noMultiLvlLbl val="0"/>
      </c:catAx>
      <c:valAx>
        <c:axId val="6813612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135959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pivotSource>
    <c:name>[Standarder för statisk laddning_AP2.4_2022-09-12.xlsx]Dashboard!PivotTable5</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a:t>Application</a:t>
            </a:r>
            <a:r>
              <a:rPr lang="sv-SE" baseline="0"/>
              <a:t> Conductive, genreal sorted by Category</a:t>
            </a:r>
            <a:endParaRPr lang="sv-S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Dashboard!$Q$3:$Q$4</c:f>
              <c:strCache>
                <c:ptCount val="1"/>
                <c:pt idx="0">
                  <c:v>Electric Power Supply</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Dashboard!$P$5</c:f>
              <c:strCache>
                <c:ptCount val="1"/>
                <c:pt idx="0">
                  <c:v>Summa</c:v>
                </c:pt>
              </c:strCache>
            </c:strRef>
          </c:cat>
          <c:val>
            <c:numRef>
              <c:f>Dashboard!$Q$5</c:f>
              <c:numCache>
                <c:formatCode>General</c:formatCode>
                <c:ptCount val="1"/>
                <c:pt idx="0">
                  <c:v>15</c:v>
                </c:pt>
              </c:numCache>
            </c:numRef>
          </c:val>
          <c:extLst>
            <c:ext xmlns:c16="http://schemas.microsoft.com/office/drawing/2014/chart" uri="{C3380CC4-5D6E-409C-BE32-E72D297353CC}">
              <c16:uniqueId val="{00000000-A675-4ACF-AF90-5CEC840D78A7}"/>
            </c:ext>
          </c:extLst>
        </c:ser>
        <c:ser>
          <c:idx val="1"/>
          <c:order val="1"/>
          <c:tx>
            <c:strRef>
              <c:f>Dashboard!$R$3:$R$4</c:f>
              <c:strCache>
                <c:ptCount val="1"/>
                <c:pt idx="0">
                  <c:v>TBD</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Dashboard!$P$5</c:f>
              <c:strCache>
                <c:ptCount val="1"/>
                <c:pt idx="0">
                  <c:v>Summa</c:v>
                </c:pt>
              </c:strCache>
            </c:strRef>
          </c:cat>
          <c:val>
            <c:numRef>
              <c:f>Dashboard!$R$5</c:f>
              <c:numCache>
                <c:formatCode>General</c:formatCode>
                <c:ptCount val="1"/>
                <c:pt idx="0">
                  <c:v>5</c:v>
                </c:pt>
              </c:numCache>
            </c:numRef>
          </c:val>
          <c:extLst>
            <c:ext xmlns:c16="http://schemas.microsoft.com/office/drawing/2014/chart" uri="{C3380CC4-5D6E-409C-BE32-E72D297353CC}">
              <c16:uniqueId val="{00000000-B73F-4215-B929-33D41BA56F94}"/>
            </c:ext>
          </c:extLst>
        </c:ser>
        <c:dLbls>
          <c:dLblPos val="outEnd"/>
          <c:showLegendKey val="0"/>
          <c:showVal val="1"/>
          <c:showCatName val="0"/>
          <c:showSerName val="0"/>
          <c:showPercent val="0"/>
          <c:showBubbleSize val="0"/>
        </c:dLbls>
        <c:gapWidth val="219"/>
        <c:overlap val="-27"/>
        <c:axId val="761791560"/>
        <c:axId val="761791888"/>
      </c:barChart>
      <c:catAx>
        <c:axId val="761791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1791888"/>
        <c:crosses val="autoZero"/>
        <c:auto val="1"/>
        <c:lblAlgn val="ctr"/>
        <c:lblOffset val="100"/>
        <c:noMultiLvlLbl val="0"/>
      </c:catAx>
      <c:valAx>
        <c:axId val="7617918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179156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pivotSource>
    <c:name>[Standarder för statisk laddning_AP2.4_2022-09-12.xlsx]Dashboard!PivotTable6</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a:t>Application Conductive, overhead</a:t>
            </a:r>
            <a:r>
              <a:rPr lang="sv-SE" baseline="0"/>
              <a:t> sorted by Category</a:t>
            </a:r>
            <a:endParaRPr lang="sv-S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Dashboard!$Q$19:$Q$20</c:f>
              <c:strCache>
                <c:ptCount val="1"/>
                <c:pt idx="0">
                  <c:v>Electric Power Supply</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Dashboard!$P$21</c:f>
              <c:strCache>
                <c:ptCount val="1"/>
                <c:pt idx="0">
                  <c:v>Summa</c:v>
                </c:pt>
              </c:strCache>
            </c:strRef>
          </c:cat>
          <c:val>
            <c:numRef>
              <c:f>Dashboard!$Q$21</c:f>
              <c:numCache>
                <c:formatCode>General</c:formatCode>
                <c:ptCount val="1"/>
                <c:pt idx="0">
                  <c:v>12</c:v>
                </c:pt>
              </c:numCache>
            </c:numRef>
          </c:val>
          <c:extLst>
            <c:ext xmlns:c16="http://schemas.microsoft.com/office/drawing/2014/chart" uri="{C3380CC4-5D6E-409C-BE32-E72D297353CC}">
              <c16:uniqueId val="{00000000-6A7E-4266-B1CE-08DFBADFD936}"/>
            </c:ext>
          </c:extLst>
        </c:ser>
        <c:dLbls>
          <c:dLblPos val="outEnd"/>
          <c:showLegendKey val="0"/>
          <c:showVal val="1"/>
          <c:showCatName val="0"/>
          <c:showSerName val="0"/>
          <c:showPercent val="0"/>
          <c:showBubbleSize val="0"/>
        </c:dLbls>
        <c:gapWidth val="219"/>
        <c:overlap val="-27"/>
        <c:axId val="712227480"/>
        <c:axId val="712227808"/>
      </c:barChart>
      <c:catAx>
        <c:axId val="712227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12227808"/>
        <c:crosses val="autoZero"/>
        <c:auto val="1"/>
        <c:lblAlgn val="ctr"/>
        <c:lblOffset val="100"/>
        <c:noMultiLvlLbl val="0"/>
      </c:catAx>
      <c:valAx>
        <c:axId val="7122278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1222748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pivotSource>
    <c:name>[Standarder för statisk laddning_AP2.4_2022-09-12.xlsx]Dashboard!PivotTable7</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a:t>Application Conductive</a:t>
            </a:r>
            <a:r>
              <a:rPr lang="sv-SE" baseline="0"/>
              <a:t>, rail in road sorted by Category</a:t>
            </a:r>
            <a:endParaRPr lang="sv-S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Dashboard!$Q$35:$Q$36</c:f>
              <c:strCache>
                <c:ptCount val="1"/>
                <c:pt idx="0">
                  <c:v>Electric Power Supply</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Dashboard!$P$37</c:f>
              <c:strCache>
                <c:ptCount val="1"/>
                <c:pt idx="0">
                  <c:v>Summa</c:v>
                </c:pt>
              </c:strCache>
            </c:strRef>
          </c:cat>
          <c:val>
            <c:numRef>
              <c:f>Dashboard!$Q$37</c:f>
              <c:numCache>
                <c:formatCode>General</c:formatCode>
                <c:ptCount val="1"/>
                <c:pt idx="0">
                  <c:v>1</c:v>
                </c:pt>
              </c:numCache>
            </c:numRef>
          </c:val>
          <c:extLst>
            <c:ext xmlns:c16="http://schemas.microsoft.com/office/drawing/2014/chart" uri="{C3380CC4-5D6E-409C-BE32-E72D297353CC}">
              <c16:uniqueId val="{00000000-54BB-4A77-8AF1-15E07A8E3F25}"/>
            </c:ext>
          </c:extLst>
        </c:ser>
        <c:dLbls>
          <c:dLblPos val="outEnd"/>
          <c:showLegendKey val="0"/>
          <c:showVal val="1"/>
          <c:showCatName val="0"/>
          <c:showSerName val="0"/>
          <c:showPercent val="0"/>
          <c:showBubbleSize val="0"/>
        </c:dLbls>
        <c:gapWidth val="219"/>
        <c:overlap val="-27"/>
        <c:axId val="687082064"/>
        <c:axId val="687083376"/>
      </c:barChart>
      <c:catAx>
        <c:axId val="687082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7083376"/>
        <c:crosses val="autoZero"/>
        <c:auto val="1"/>
        <c:lblAlgn val="ctr"/>
        <c:lblOffset val="100"/>
        <c:noMultiLvlLbl val="0"/>
      </c:catAx>
      <c:valAx>
        <c:axId val="6870833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708206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pivotSource>
    <c:name>[Standarder för statisk laddning_AP2.4_2022-09-12.xlsx]Dashboard!PivotTable9</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a:t>Application Inductive sorted by Category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Dashboard!$Q$50:$Q$51</c:f>
              <c:strCache>
                <c:ptCount val="1"/>
                <c:pt idx="0">
                  <c:v>Electric Power Supply</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Dashboard!$P$52</c:f>
              <c:strCache>
                <c:ptCount val="1"/>
                <c:pt idx="0">
                  <c:v>Summa</c:v>
                </c:pt>
              </c:strCache>
            </c:strRef>
          </c:cat>
          <c:val>
            <c:numRef>
              <c:f>Dashboard!$Q$52</c:f>
              <c:numCache>
                <c:formatCode>General</c:formatCode>
                <c:ptCount val="1"/>
                <c:pt idx="0">
                  <c:v>3</c:v>
                </c:pt>
              </c:numCache>
            </c:numRef>
          </c:val>
          <c:extLst>
            <c:ext xmlns:c16="http://schemas.microsoft.com/office/drawing/2014/chart" uri="{C3380CC4-5D6E-409C-BE32-E72D297353CC}">
              <c16:uniqueId val="{00000000-C93E-46FB-82F9-013DC8F053BB}"/>
            </c:ext>
          </c:extLst>
        </c:ser>
        <c:ser>
          <c:idx val="1"/>
          <c:order val="1"/>
          <c:tx>
            <c:strRef>
              <c:f>Dashboard!$R$50:$R$51</c:f>
              <c:strCache>
                <c:ptCount val="1"/>
                <c:pt idx="0">
                  <c:v>Vehicle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Dashboard!$P$52</c:f>
              <c:strCache>
                <c:ptCount val="1"/>
                <c:pt idx="0">
                  <c:v>Summa</c:v>
                </c:pt>
              </c:strCache>
            </c:strRef>
          </c:cat>
          <c:val>
            <c:numRef>
              <c:f>Dashboard!$R$52</c:f>
              <c:numCache>
                <c:formatCode>General</c:formatCode>
                <c:ptCount val="1"/>
                <c:pt idx="0">
                  <c:v>1</c:v>
                </c:pt>
              </c:numCache>
            </c:numRef>
          </c:val>
          <c:extLst>
            <c:ext xmlns:c16="http://schemas.microsoft.com/office/drawing/2014/chart" uri="{C3380CC4-5D6E-409C-BE32-E72D297353CC}">
              <c16:uniqueId val="{00000001-C93E-46FB-82F9-013DC8F053BB}"/>
            </c:ext>
          </c:extLst>
        </c:ser>
        <c:dLbls>
          <c:dLblPos val="outEnd"/>
          <c:showLegendKey val="0"/>
          <c:showVal val="1"/>
          <c:showCatName val="0"/>
          <c:showSerName val="0"/>
          <c:showPercent val="0"/>
          <c:showBubbleSize val="0"/>
        </c:dLbls>
        <c:gapWidth val="219"/>
        <c:overlap val="-27"/>
        <c:axId val="945181048"/>
        <c:axId val="945183344"/>
      </c:barChart>
      <c:catAx>
        <c:axId val="945181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5183344"/>
        <c:crosses val="autoZero"/>
        <c:auto val="1"/>
        <c:lblAlgn val="ctr"/>
        <c:lblOffset val="100"/>
        <c:noMultiLvlLbl val="0"/>
      </c:catAx>
      <c:valAx>
        <c:axId val="9451833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518104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pivotSource>
    <c:name>[Standarder för statisk laddning_AP2.4_2022-09-12.xlsx]Dashboard!PivotTable10</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a:t>Application General sorted by Category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Dashboard!$Q$68:$Q$69</c:f>
              <c:strCache>
                <c:ptCount val="1"/>
                <c:pt idx="0">
                  <c:v>Electric Power Supply</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Dashboard!$P$70</c:f>
              <c:strCache>
                <c:ptCount val="1"/>
                <c:pt idx="0">
                  <c:v>Summa</c:v>
                </c:pt>
              </c:strCache>
            </c:strRef>
          </c:cat>
          <c:val>
            <c:numRef>
              <c:f>Dashboard!$Q$70</c:f>
              <c:numCache>
                <c:formatCode>General</c:formatCode>
                <c:ptCount val="1"/>
                <c:pt idx="0">
                  <c:v>38</c:v>
                </c:pt>
              </c:numCache>
            </c:numRef>
          </c:val>
          <c:extLst>
            <c:ext xmlns:c16="http://schemas.microsoft.com/office/drawing/2014/chart" uri="{C3380CC4-5D6E-409C-BE32-E72D297353CC}">
              <c16:uniqueId val="{00000000-1AAD-4E8F-A062-AC8175022BC7}"/>
            </c:ext>
          </c:extLst>
        </c:ser>
        <c:ser>
          <c:idx val="1"/>
          <c:order val="1"/>
          <c:tx>
            <c:strRef>
              <c:f>Dashboard!$R$68:$R$69</c:f>
              <c:strCache>
                <c:ptCount val="1"/>
                <c:pt idx="0">
                  <c:v>Infrastructure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Dashboard!$P$70</c:f>
              <c:strCache>
                <c:ptCount val="1"/>
                <c:pt idx="0">
                  <c:v>Summa</c:v>
                </c:pt>
              </c:strCache>
            </c:strRef>
          </c:cat>
          <c:val>
            <c:numRef>
              <c:f>Dashboard!$R$70</c:f>
              <c:numCache>
                <c:formatCode>General</c:formatCode>
                <c:ptCount val="1"/>
                <c:pt idx="0">
                  <c:v>10</c:v>
                </c:pt>
              </c:numCache>
            </c:numRef>
          </c:val>
          <c:extLst>
            <c:ext xmlns:c16="http://schemas.microsoft.com/office/drawing/2014/chart" uri="{C3380CC4-5D6E-409C-BE32-E72D297353CC}">
              <c16:uniqueId val="{00000001-1AAD-4E8F-A062-AC8175022BC7}"/>
            </c:ext>
          </c:extLst>
        </c:ser>
        <c:ser>
          <c:idx val="2"/>
          <c:order val="2"/>
          <c:tx>
            <c:strRef>
              <c:f>Dashboard!$S$68:$S$69</c:f>
              <c:strCache>
                <c:ptCount val="1"/>
                <c:pt idx="0">
                  <c:v>TBD</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Dashboard!$P$70</c:f>
              <c:strCache>
                <c:ptCount val="1"/>
                <c:pt idx="0">
                  <c:v>Summa</c:v>
                </c:pt>
              </c:strCache>
            </c:strRef>
          </c:cat>
          <c:val>
            <c:numRef>
              <c:f>Dashboard!$S$70</c:f>
              <c:numCache>
                <c:formatCode>General</c:formatCode>
                <c:ptCount val="1"/>
                <c:pt idx="0">
                  <c:v>8</c:v>
                </c:pt>
              </c:numCache>
            </c:numRef>
          </c:val>
          <c:extLst>
            <c:ext xmlns:c16="http://schemas.microsoft.com/office/drawing/2014/chart" uri="{C3380CC4-5D6E-409C-BE32-E72D297353CC}">
              <c16:uniqueId val="{00000000-DCDE-42F9-A164-9914E26B1FD1}"/>
            </c:ext>
          </c:extLst>
        </c:ser>
        <c:ser>
          <c:idx val="3"/>
          <c:order val="3"/>
          <c:tx>
            <c:strRef>
              <c:f>Dashboard!$T$68:$T$69</c:f>
              <c:strCache>
                <c:ptCount val="1"/>
                <c:pt idx="0">
                  <c:v>Vehicle</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Dashboard!$P$70</c:f>
              <c:strCache>
                <c:ptCount val="1"/>
                <c:pt idx="0">
                  <c:v>Summa</c:v>
                </c:pt>
              </c:strCache>
            </c:strRef>
          </c:cat>
          <c:val>
            <c:numRef>
              <c:f>Dashboard!$T$70</c:f>
              <c:numCache>
                <c:formatCode>General</c:formatCode>
                <c:ptCount val="1"/>
                <c:pt idx="0">
                  <c:v>48</c:v>
                </c:pt>
              </c:numCache>
            </c:numRef>
          </c:val>
          <c:extLst>
            <c:ext xmlns:c16="http://schemas.microsoft.com/office/drawing/2014/chart" uri="{C3380CC4-5D6E-409C-BE32-E72D297353CC}">
              <c16:uniqueId val="{00000001-DCDE-42F9-A164-9914E26B1FD1}"/>
            </c:ext>
          </c:extLst>
        </c:ser>
        <c:dLbls>
          <c:dLblPos val="outEnd"/>
          <c:showLegendKey val="0"/>
          <c:showVal val="1"/>
          <c:showCatName val="0"/>
          <c:showSerName val="0"/>
          <c:showPercent val="0"/>
          <c:showBubbleSize val="0"/>
        </c:dLbls>
        <c:gapWidth val="219"/>
        <c:overlap val="-27"/>
        <c:axId val="682752344"/>
        <c:axId val="682751688"/>
      </c:barChart>
      <c:catAx>
        <c:axId val="6827523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2751688"/>
        <c:crosses val="autoZero"/>
        <c:auto val="1"/>
        <c:lblAlgn val="ctr"/>
        <c:lblOffset val="100"/>
        <c:noMultiLvlLbl val="0"/>
      </c:catAx>
      <c:valAx>
        <c:axId val="6827516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275234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9</xdr:col>
      <xdr:colOff>21772</xdr:colOff>
      <xdr:row>0</xdr:row>
      <xdr:rowOff>0</xdr:rowOff>
    </xdr:from>
    <xdr:to>
      <xdr:col>14</xdr:col>
      <xdr:colOff>446315</xdr:colOff>
      <xdr:row>21</xdr:row>
      <xdr:rowOff>152400</xdr:rowOff>
    </xdr:to>
    <xdr:graphicFrame macro="">
      <xdr:nvGraphicFramePr>
        <xdr:cNvPr id="7" name="Chart 6">
          <a:extLst>
            <a:ext uri="{FF2B5EF4-FFF2-40B4-BE49-F238E27FC236}">
              <a16:creationId xmlns:a16="http://schemas.microsoft.com/office/drawing/2014/main" id="{C829F4E9-C3C9-4F81-A6CD-CF289822A7F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9</xdr:col>
      <xdr:colOff>59870</xdr:colOff>
      <xdr:row>22</xdr:row>
      <xdr:rowOff>10885</xdr:rowOff>
    </xdr:from>
    <xdr:to>
      <xdr:col>14</xdr:col>
      <xdr:colOff>435427</xdr:colOff>
      <xdr:row>38</xdr:row>
      <xdr:rowOff>32657</xdr:rowOff>
    </xdr:to>
    <xdr:graphicFrame macro="">
      <xdr:nvGraphicFramePr>
        <xdr:cNvPr id="10" name="Chart 9">
          <a:extLst>
            <a:ext uri="{FF2B5EF4-FFF2-40B4-BE49-F238E27FC236}">
              <a16:creationId xmlns:a16="http://schemas.microsoft.com/office/drawing/2014/main" id="{0507DA59-7CAF-4528-B109-710D2B7057D6}"/>
            </a:ext>
            <a:ext uri="{147F2762-F138-4A5C-976F-8EAC2B608ADB}">
              <a16:predDERef xmlns:a16="http://schemas.microsoft.com/office/drawing/2014/main" pred="{C829F4E9-C3C9-4F81-A6CD-CF289822A7F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9</xdr:col>
      <xdr:colOff>59870</xdr:colOff>
      <xdr:row>38</xdr:row>
      <xdr:rowOff>65314</xdr:rowOff>
    </xdr:from>
    <xdr:to>
      <xdr:col>14</xdr:col>
      <xdr:colOff>446313</xdr:colOff>
      <xdr:row>54</xdr:row>
      <xdr:rowOff>0</xdr:rowOff>
    </xdr:to>
    <xdr:graphicFrame macro="">
      <xdr:nvGraphicFramePr>
        <xdr:cNvPr id="11" name="Chart 10">
          <a:extLst>
            <a:ext uri="{FF2B5EF4-FFF2-40B4-BE49-F238E27FC236}">
              <a16:creationId xmlns:a16="http://schemas.microsoft.com/office/drawing/2014/main" id="{864E2254-532D-41D1-9552-FDB7114A0AEF}"/>
            </a:ext>
            <a:ext uri="{147F2762-F138-4A5C-976F-8EAC2B608ADB}">
              <a16:predDERef xmlns:a16="http://schemas.microsoft.com/office/drawing/2014/main" pred="{0507DA59-7CAF-4528-B109-710D2B7057D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xdr:twoCellAnchor>
    <xdr:from>
      <xdr:col>9</xdr:col>
      <xdr:colOff>125186</xdr:colOff>
      <xdr:row>54</xdr:row>
      <xdr:rowOff>21770</xdr:rowOff>
    </xdr:from>
    <xdr:to>
      <xdr:col>14</xdr:col>
      <xdr:colOff>522515</xdr:colOff>
      <xdr:row>70</xdr:row>
      <xdr:rowOff>152399</xdr:rowOff>
    </xdr:to>
    <xdr:graphicFrame macro="">
      <xdr:nvGraphicFramePr>
        <xdr:cNvPr id="12" name="Chart 11">
          <a:extLst>
            <a:ext uri="{FF2B5EF4-FFF2-40B4-BE49-F238E27FC236}">
              <a16:creationId xmlns:a16="http://schemas.microsoft.com/office/drawing/2014/main" id="{213AA6DD-A395-4B82-AB45-0672AE7A0ED4}"/>
            </a:ext>
            <a:ext uri="{147F2762-F138-4A5C-976F-8EAC2B608ADB}">
              <a16:predDERef xmlns:a16="http://schemas.microsoft.com/office/drawing/2014/main" pred="{864E2254-532D-41D1-9552-FDB7114A0AE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twoCellAnchor>
  <xdr:twoCellAnchor>
    <xdr:from>
      <xdr:col>21</xdr:col>
      <xdr:colOff>21771</xdr:colOff>
      <xdr:row>0</xdr:row>
      <xdr:rowOff>108857</xdr:rowOff>
    </xdr:from>
    <xdr:to>
      <xdr:col>24</xdr:col>
      <xdr:colOff>783770</xdr:colOff>
      <xdr:row>16</xdr:row>
      <xdr:rowOff>97972</xdr:rowOff>
    </xdr:to>
    <xdr:graphicFrame macro="">
      <xdr:nvGraphicFramePr>
        <xdr:cNvPr id="13" name="Chart 12">
          <a:extLst>
            <a:ext uri="{FF2B5EF4-FFF2-40B4-BE49-F238E27FC236}">
              <a16:creationId xmlns:a16="http://schemas.microsoft.com/office/drawing/2014/main" id="{4AAECE3B-DEAB-4529-B1D1-4E64E6B9369B}"/>
            </a:ext>
            <a:ext uri="{147F2762-F138-4A5C-976F-8EAC2B608ADB}">
              <a16:predDERef xmlns:a16="http://schemas.microsoft.com/office/drawing/2014/main" pred="{213AA6DD-A395-4B82-AB45-0672AE7A0ED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twoCellAnchor>
  <xdr:twoCellAnchor>
    <xdr:from>
      <xdr:col>21</xdr:col>
      <xdr:colOff>26127</xdr:colOff>
      <xdr:row>16</xdr:row>
      <xdr:rowOff>108856</xdr:rowOff>
    </xdr:from>
    <xdr:to>
      <xdr:col>24</xdr:col>
      <xdr:colOff>772886</xdr:colOff>
      <xdr:row>32</xdr:row>
      <xdr:rowOff>54428</xdr:rowOff>
    </xdr:to>
    <xdr:graphicFrame macro="">
      <xdr:nvGraphicFramePr>
        <xdr:cNvPr id="14" name="Chart 13">
          <a:extLst>
            <a:ext uri="{FF2B5EF4-FFF2-40B4-BE49-F238E27FC236}">
              <a16:creationId xmlns:a16="http://schemas.microsoft.com/office/drawing/2014/main" id="{C70F41BD-219B-4D77-A5B4-79233EC47BA4}"/>
            </a:ext>
            <a:ext uri="{147F2762-F138-4A5C-976F-8EAC2B608ADB}">
              <a16:predDERef xmlns:a16="http://schemas.microsoft.com/office/drawing/2014/main" pred="{4AAECE3B-DEAB-4529-B1D1-4E64E6B9369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twoCellAnchor>
  <xdr:twoCellAnchor>
    <xdr:from>
      <xdr:col>20</xdr:col>
      <xdr:colOff>918755</xdr:colOff>
      <xdr:row>32</xdr:row>
      <xdr:rowOff>54428</xdr:rowOff>
    </xdr:from>
    <xdr:to>
      <xdr:col>24</xdr:col>
      <xdr:colOff>740228</xdr:colOff>
      <xdr:row>49</xdr:row>
      <xdr:rowOff>21771</xdr:rowOff>
    </xdr:to>
    <xdr:graphicFrame macro="">
      <xdr:nvGraphicFramePr>
        <xdr:cNvPr id="15" name="Chart 14">
          <a:extLst>
            <a:ext uri="{FF2B5EF4-FFF2-40B4-BE49-F238E27FC236}">
              <a16:creationId xmlns:a16="http://schemas.microsoft.com/office/drawing/2014/main" id="{B721B909-ABA9-4818-9BAB-6934A63FD28C}"/>
            </a:ext>
            <a:ext uri="{147F2762-F138-4A5C-976F-8EAC2B608ADB}">
              <a16:predDERef xmlns:a16="http://schemas.microsoft.com/office/drawing/2014/main" pred="{C70F41BD-219B-4D77-A5B4-79233EC47BA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fLocksWithSheet="0"/>
  </xdr:twoCellAnchor>
  <xdr:twoCellAnchor>
    <xdr:from>
      <xdr:col>20</xdr:col>
      <xdr:colOff>876300</xdr:colOff>
      <xdr:row>49</xdr:row>
      <xdr:rowOff>65314</xdr:rowOff>
    </xdr:from>
    <xdr:to>
      <xdr:col>24</xdr:col>
      <xdr:colOff>857250</xdr:colOff>
      <xdr:row>65</xdr:row>
      <xdr:rowOff>42182</xdr:rowOff>
    </xdr:to>
    <xdr:graphicFrame macro="">
      <xdr:nvGraphicFramePr>
        <xdr:cNvPr id="17" name="Chart 16">
          <a:extLst>
            <a:ext uri="{FF2B5EF4-FFF2-40B4-BE49-F238E27FC236}">
              <a16:creationId xmlns:a16="http://schemas.microsoft.com/office/drawing/2014/main" id="{9A3888B1-ECE7-4167-AD42-F339AA8D7833}"/>
            </a:ext>
            <a:ext uri="{147F2762-F138-4A5C-976F-8EAC2B608ADB}">
              <a16:predDERef xmlns:a16="http://schemas.microsoft.com/office/drawing/2014/main" pred="{B721B909-ABA9-4818-9BAB-6934A63FD28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fLocksWithSheet="0"/>
  </xdr:twoCellAnchor>
  <xdr:twoCellAnchor>
    <xdr:from>
      <xdr:col>20</xdr:col>
      <xdr:colOff>855889</xdr:colOff>
      <xdr:row>65</xdr:row>
      <xdr:rowOff>108857</xdr:rowOff>
    </xdr:from>
    <xdr:to>
      <xdr:col>24</xdr:col>
      <xdr:colOff>885825</xdr:colOff>
      <xdr:row>82</xdr:row>
      <xdr:rowOff>76200</xdr:rowOff>
    </xdr:to>
    <xdr:graphicFrame macro="">
      <xdr:nvGraphicFramePr>
        <xdr:cNvPr id="18" name="Chart 17">
          <a:extLst>
            <a:ext uri="{FF2B5EF4-FFF2-40B4-BE49-F238E27FC236}">
              <a16:creationId xmlns:a16="http://schemas.microsoft.com/office/drawing/2014/main" id="{6B4A9F18-B0BC-4092-B14F-9A0CAE98EBF9}"/>
            </a:ext>
            <a:ext uri="{147F2762-F138-4A5C-976F-8EAC2B608ADB}">
              <a16:predDERef xmlns:a16="http://schemas.microsoft.com/office/drawing/2014/main" pred="{9A3888B1-ECE7-4167-AD42-F339AA8D783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fLocksWithSheet="0"/>
  </xdr:twoCellAnchor>
  <xdr:twoCellAnchor>
    <xdr:from>
      <xdr:col>31</xdr:col>
      <xdr:colOff>59871</xdr:colOff>
      <xdr:row>1</xdr:row>
      <xdr:rowOff>10885</xdr:rowOff>
    </xdr:from>
    <xdr:to>
      <xdr:col>37</xdr:col>
      <xdr:colOff>255814</xdr:colOff>
      <xdr:row>17</xdr:row>
      <xdr:rowOff>141514</xdr:rowOff>
    </xdr:to>
    <xdr:graphicFrame macro="">
      <xdr:nvGraphicFramePr>
        <xdr:cNvPr id="19" name="Chart 18">
          <a:extLst>
            <a:ext uri="{FF2B5EF4-FFF2-40B4-BE49-F238E27FC236}">
              <a16:creationId xmlns:a16="http://schemas.microsoft.com/office/drawing/2014/main" id="{43DB2542-DA94-4ED2-8927-3198E760469F}"/>
            </a:ext>
            <a:ext uri="{147F2762-F138-4A5C-976F-8EAC2B608ADB}">
              <a16:predDERef xmlns:a16="http://schemas.microsoft.com/office/drawing/2014/main" pred="{6B4A9F18-B0BC-4092-B14F-9A0CAE98EBF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fLocksWithSheet="0"/>
  </xdr:twoCellAnchor>
  <xdr:twoCellAnchor>
    <xdr:from>
      <xdr:col>31</xdr:col>
      <xdr:colOff>38100</xdr:colOff>
      <xdr:row>20</xdr:row>
      <xdr:rowOff>0</xdr:rowOff>
    </xdr:from>
    <xdr:to>
      <xdr:col>37</xdr:col>
      <xdr:colOff>234043</xdr:colOff>
      <xdr:row>36</xdr:row>
      <xdr:rowOff>130628</xdr:rowOff>
    </xdr:to>
    <xdr:graphicFrame macro="">
      <xdr:nvGraphicFramePr>
        <xdr:cNvPr id="20" name="Chart 19">
          <a:extLst>
            <a:ext uri="{FF2B5EF4-FFF2-40B4-BE49-F238E27FC236}">
              <a16:creationId xmlns:a16="http://schemas.microsoft.com/office/drawing/2014/main" id="{B6556242-C584-4C2E-9705-208CF2A60CFD}"/>
            </a:ext>
            <a:ext uri="{147F2762-F138-4A5C-976F-8EAC2B608ADB}">
              <a16:predDERef xmlns:a16="http://schemas.microsoft.com/office/drawing/2014/main" pred="{43DB2542-DA94-4ED2-8927-3198E76046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fLocksWithSheet="0"/>
  </xdr:twoCellAnchor>
  <xdr:twoCellAnchor>
    <xdr:from>
      <xdr:col>30</xdr:col>
      <xdr:colOff>919843</xdr:colOff>
      <xdr:row>38</xdr:row>
      <xdr:rowOff>0</xdr:rowOff>
    </xdr:from>
    <xdr:to>
      <xdr:col>37</xdr:col>
      <xdr:colOff>190500</xdr:colOff>
      <xdr:row>54</xdr:row>
      <xdr:rowOff>130628</xdr:rowOff>
    </xdr:to>
    <xdr:graphicFrame macro="">
      <xdr:nvGraphicFramePr>
        <xdr:cNvPr id="21" name="Chart 20">
          <a:extLst>
            <a:ext uri="{FF2B5EF4-FFF2-40B4-BE49-F238E27FC236}">
              <a16:creationId xmlns:a16="http://schemas.microsoft.com/office/drawing/2014/main" id="{30771216-C40E-43FE-99A5-109C5735106D}"/>
            </a:ext>
            <a:ext uri="{147F2762-F138-4A5C-976F-8EAC2B608ADB}">
              <a16:predDERef xmlns:a16="http://schemas.microsoft.com/office/drawing/2014/main" pred="{B6556242-C584-4C2E-9705-208CF2A60CF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fLocksWithSheet="0"/>
  </xdr:twoCellAnchor>
  <xdr:twoCellAnchor>
    <xdr:from>
      <xdr:col>30</xdr:col>
      <xdr:colOff>919843</xdr:colOff>
      <xdr:row>55</xdr:row>
      <xdr:rowOff>0</xdr:rowOff>
    </xdr:from>
    <xdr:to>
      <xdr:col>37</xdr:col>
      <xdr:colOff>190500</xdr:colOff>
      <xdr:row>71</xdr:row>
      <xdr:rowOff>130628</xdr:rowOff>
    </xdr:to>
    <xdr:graphicFrame macro="">
      <xdr:nvGraphicFramePr>
        <xdr:cNvPr id="22" name="Chart 21">
          <a:extLst>
            <a:ext uri="{FF2B5EF4-FFF2-40B4-BE49-F238E27FC236}">
              <a16:creationId xmlns:a16="http://schemas.microsoft.com/office/drawing/2014/main" id="{A847606A-B8F5-4EED-8597-593CD74A0C73}"/>
            </a:ext>
            <a:ext uri="{147F2762-F138-4A5C-976F-8EAC2B608ADB}">
              <a16:predDERef xmlns:a16="http://schemas.microsoft.com/office/drawing/2014/main" pred="{30771216-C40E-43FE-99A5-109C5735106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fLocksWithSheet="0"/>
  </xdr:twoCellAnchor>
  <xdr:twoCellAnchor>
    <xdr:from>
      <xdr:col>39</xdr:col>
      <xdr:colOff>10885</xdr:colOff>
      <xdr:row>10</xdr:row>
      <xdr:rowOff>83003</xdr:rowOff>
    </xdr:from>
    <xdr:to>
      <xdr:col>45</xdr:col>
      <xdr:colOff>499381</xdr:colOff>
      <xdr:row>45</xdr:row>
      <xdr:rowOff>2720</xdr:rowOff>
    </xdr:to>
    <xdr:graphicFrame macro="">
      <xdr:nvGraphicFramePr>
        <xdr:cNvPr id="2" name="Chart 1">
          <a:extLst>
            <a:ext uri="{FF2B5EF4-FFF2-40B4-BE49-F238E27FC236}">
              <a16:creationId xmlns:a16="http://schemas.microsoft.com/office/drawing/2014/main" id="{D76B3C11-DC24-4170-A80C-142125CD371C}"/>
            </a:ext>
            <a:ext uri="{147F2762-F138-4A5C-976F-8EAC2B608ADB}">
              <a16:predDERef xmlns:a16="http://schemas.microsoft.com/office/drawing/2014/main" pred="{A847606A-B8F5-4EED-8597-593CD74A0C7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fLocksWithSheet="0"/>
  </xdr:twoCellAnchor>
  <xdr:twoCellAnchor>
    <xdr:from>
      <xdr:col>20</xdr:col>
      <xdr:colOff>842963</xdr:colOff>
      <xdr:row>83</xdr:row>
      <xdr:rowOff>33338</xdr:rowOff>
    </xdr:from>
    <xdr:to>
      <xdr:col>31</xdr:col>
      <xdr:colOff>261938</xdr:colOff>
      <xdr:row>100</xdr:row>
      <xdr:rowOff>23813</xdr:rowOff>
    </xdr:to>
    <xdr:graphicFrame macro="">
      <xdr:nvGraphicFramePr>
        <xdr:cNvPr id="3" name="Chart 2">
          <a:extLst>
            <a:ext uri="{FF2B5EF4-FFF2-40B4-BE49-F238E27FC236}">
              <a16:creationId xmlns:a16="http://schemas.microsoft.com/office/drawing/2014/main" id="{10D1764B-398D-403B-888E-F46D5CA6B1F4}"/>
            </a:ext>
            <a:ext uri="{147F2762-F138-4A5C-976F-8EAC2B608ADB}">
              <a16:predDERef xmlns:a16="http://schemas.microsoft.com/office/drawing/2014/main" pred="{D76B3C11-DC24-4170-A80C-142125CD371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fLocksWithSheet="0"/>
  </xdr:twoCellAnchor>
</xdr:wsDr>
</file>

<file path=xl/drawings/drawing2.xml><?xml version="1.0" encoding="utf-8"?>
<xdr:wsDr xmlns:xdr="http://schemas.openxmlformats.org/drawingml/2006/spreadsheetDrawing" xmlns:a="http://schemas.openxmlformats.org/drawingml/2006/main">
  <xdr:twoCellAnchor editAs="absolute">
    <xdr:from>
      <xdr:col>3</xdr:col>
      <xdr:colOff>10886</xdr:colOff>
      <xdr:row>0</xdr:row>
      <xdr:rowOff>0</xdr:rowOff>
    </xdr:from>
    <xdr:to>
      <xdr:col>4</xdr:col>
      <xdr:colOff>10886</xdr:colOff>
      <xdr:row>14</xdr:row>
      <xdr:rowOff>0</xdr:rowOff>
    </xdr:to>
    <mc:AlternateContent xmlns:mc="http://schemas.openxmlformats.org/markup-compatibility/2006" xmlns:sle15="http://schemas.microsoft.com/office/drawing/2012/slicer">
      <mc:Choice Requires="sle15">
        <xdr:graphicFrame macro="">
          <xdr:nvGraphicFramePr>
            <xdr:cNvPr id="2" name="Status">
              <a:extLst>
                <a:ext uri="{FF2B5EF4-FFF2-40B4-BE49-F238E27FC236}">
                  <a16:creationId xmlns:a16="http://schemas.microsoft.com/office/drawing/2014/main" id="{F473D1E7-AC07-48F8-9DE7-1291BFF31882}"/>
                </a:ext>
              </a:extLst>
            </xdr:cNvPr>
            <xdr:cNvGraphicFramePr/>
          </xdr:nvGraphicFramePr>
          <xdr:xfrm>
            <a:off x="0" y="0"/>
            <a:ext cx="0" cy="0"/>
          </xdr:xfrm>
          <a:graphic>
            <a:graphicData uri="http://schemas.microsoft.com/office/drawing/2010/slicer">
              <sle:slicer xmlns:sle="http://schemas.microsoft.com/office/drawing/2010/slicer" name="Status"/>
            </a:graphicData>
          </a:graphic>
        </xdr:graphicFrame>
      </mc:Choice>
      <mc:Fallback xmlns="">
        <xdr:sp macro="" textlink="">
          <xdr:nvSpPr>
            <xdr:cNvPr id="0" name=""/>
            <xdr:cNvSpPr>
              <a:spLocks noTextEdit="1"/>
            </xdr:cNvSpPr>
          </xdr:nvSpPr>
          <xdr:spPr>
            <a:xfrm>
              <a:off x="6365422" y="0"/>
              <a:ext cx="1918607" cy="2830286"/>
            </a:xfrm>
            <a:prstGeom prst="rect">
              <a:avLst/>
            </a:prstGeom>
            <a:solidFill>
              <a:prstClr val="white"/>
            </a:solidFill>
            <a:ln w="1">
              <a:solidFill>
                <a:prstClr val="green"/>
              </a:solidFill>
            </a:ln>
          </xdr:spPr>
          <xdr:txBody>
            <a:bodyPr vertOverflow="clip" horzOverflow="clip"/>
            <a:lstStyle/>
            <a:p>
              <a:r>
                <a:rPr lang="en-GB" sz="1100"/>
                <a:t>Den här figuren representerar ett tabellutsnitt. Tabellutsnitt stöds inte i den här versionen av Excel.
Det går inte att använda utsnittet om figuren har ändrats i en tidigare version av Excel eller om arbetsboken har sparats i Excel 2007 eller en tidigare version.</a:t>
              </a:r>
            </a:p>
          </xdr:txBody>
        </xdr:sp>
      </mc:Fallback>
    </mc:AlternateContent>
    <xdr:clientData fLocksWithSheet="0"/>
  </xdr:twoCellAnchor>
  <xdr:twoCellAnchor editAs="absolute">
    <xdr:from>
      <xdr:col>7</xdr:col>
      <xdr:colOff>1524959</xdr:colOff>
      <xdr:row>0</xdr:row>
      <xdr:rowOff>0</xdr:rowOff>
    </xdr:from>
    <xdr:to>
      <xdr:col>8</xdr:col>
      <xdr:colOff>1324607</xdr:colOff>
      <xdr:row>13</xdr:row>
      <xdr:rowOff>158184</xdr:rowOff>
    </xdr:to>
    <mc:AlternateContent xmlns:mc="http://schemas.openxmlformats.org/markup-compatibility/2006" xmlns:sle15="http://schemas.microsoft.com/office/drawing/2012/slicer">
      <mc:Choice Requires="sle15">
        <xdr:graphicFrame macro="">
          <xdr:nvGraphicFramePr>
            <xdr:cNvPr id="4" name="Category">
              <a:extLst>
                <a:ext uri="{FF2B5EF4-FFF2-40B4-BE49-F238E27FC236}">
                  <a16:creationId xmlns:a16="http://schemas.microsoft.com/office/drawing/2014/main" id="{D8881706-9F87-43E6-822B-EFA52E934776}"/>
                </a:ext>
              </a:extLst>
            </xdr:cNvPr>
            <xdr:cNvGraphicFramePr/>
          </xdr:nvGraphicFramePr>
          <xdr:xfrm>
            <a:off x="0" y="0"/>
            <a:ext cx="0" cy="0"/>
          </xdr:xfrm>
          <a:graphic>
            <a:graphicData uri="http://schemas.microsoft.com/office/drawing/2010/slicer">
              <sle:slicer xmlns:sle="http://schemas.microsoft.com/office/drawing/2010/slicer" name="Category"/>
            </a:graphicData>
          </a:graphic>
        </xdr:graphicFrame>
      </mc:Choice>
      <mc:Fallback xmlns="">
        <xdr:sp macro="" textlink="">
          <xdr:nvSpPr>
            <xdr:cNvPr id="0" name=""/>
            <xdr:cNvSpPr>
              <a:spLocks noTextEdit="1"/>
            </xdr:cNvSpPr>
          </xdr:nvSpPr>
          <xdr:spPr>
            <a:xfrm>
              <a:off x="18050834" y="0"/>
              <a:ext cx="1359367" cy="2813278"/>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editAs="absolute">
    <xdr:from>
      <xdr:col>8</xdr:col>
      <xdr:colOff>1355272</xdr:colOff>
      <xdr:row>0</xdr:row>
      <xdr:rowOff>0</xdr:rowOff>
    </xdr:from>
    <xdr:to>
      <xdr:col>9</xdr:col>
      <xdr:colOff>1700553</xdr:colOff>
      <xdr:row>14</xdr:row>
      <xdr:rowOff>0</xdr:rowOff>
    </xdr:to>
    <mc:AlternateContent xmlns:mc="http://schemas.openxmlformats.org/markup-compatibility/2006" xmlns:sle15="http://schemas.microsoft.com/office/drawing/2012/slicer">
      <mc:Choice Requires="sle15">
        <xdr:graphicFrame macro="">
          <xdr:nvGraphicFramePr>
            <xdr:cNvPr id="5" name="Technical Committee">
              <a:extLst>
                <a:ext uri="{FF2B5EF4-FFF2-40B4-BE49-F238E27FC236}">
                  <a16:creationId xmlns:a16="http://schemas.microsoft.com/office/drawing/2014/main" id="{255658D8-6345-4892-997A-9C7C39E2CDD7}"/>
                </a:ext>
              </a:extLst>
            </xdr:cNvPr>
            <xdr:cNvGraphicFramePr/>
          </xdr:nvGraphicFramePr>
          <xdr:xfrm>
            <a:off x="0" y="0"/>
            <a:ext cx="0" cy="0"/>
          </xdr:xfrm>
          <a:graphic>
            <a:graphicData uri="http://schemas.microsoft.com/office/drawing/2010/slicer">
              <sle:slicer xmlns:sle="http://schemas.microsoft.com/office/drawing/2010/slicer" name="Technical Committee"/>
            </a:graphicData>
          </a:graphic>
        </xdr:graphicFrame>
      </mc:Choice>
      <mc:Fallback xmlns="">
        <xdr:sp macro="" textlink="">
          <xdr:nvSpPr>
            <xdr:cNvPr id="0" name=""/>
            <xdr:cNvSpPr>
              <a:spLocks noTextEdit="1"/>
            </xdr:cNvSpPr>
          </xdr:nvSpPr>
          <xdr:spPr>
            <a:xfrm>
              <a:off x="19440866" y="0"/>
              <a:ext cx="1702593" cy="2821781"/>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editAs="absolute">
    <xdr:from>
      <xdr:col>10</xdr:col>
      <xdr:colOff>13619</xdr:colOff>
      <xdr:row>0</xdr:row>
      <xdr:rowOff>0</xdr:rowOff>
    </xdr:from>
    <xdr:to>
      <xdr:col>11</xdr:col>
      <xdr:colOff>15494</xdr:colOff>
      <xdr:row>14</xdr:row>
      <xdr:rowOff>0</xdr:rowOff>
    </xdr:to>
    <mc:AlternateContent xmlns:mc="http://schemas.openxmlformats.org/markup-compatibility/2006" xmlns:sle15="http://schemas.microsoft.com/office/drawing/2012/slicer">
      <mc:Choice Requires="sle15">
        <xdr:graphicFrame macro="">
          <xdr:nvGraphicFramePr>
            <xdr:cNvPr id="6" name="Participation">
              <a:extLst>
                <a:ext uri="{FF2B5EF4-FFF2-40B4-BE49-F238E27FC236}">
                  <a16:creationId xmlns:a16="http://schemas.microsoft.com/office/drawing/2014/main" id="{D9B2A721-02B3-4BDF-B8E8-34AAE6E1E1EB}"/>
                </a:ext>
              </a:extLst>
            </xdr:cNvPr>
            <xdr:cNvGraphicFramePr/>
          </xdr:nvGraphicFramePr>
          <xdr:xfrm>
            <a:off x="0" y="0"/>
            <a:ext cx="0" cy="0"/>
          </xdr:xfrm>
          <a:graphic>
            <a:graphicData uri="http://schemas.microsoft.com/office/drawing/2010/slicer">
              <sle:slicer xmlns:sle="http://schemas.microsoft.com/office/drawing/2010/slicer" name="Participation"/>
            </a:graphicData>
          </a:graphic>
        </xdr:graphicFrame>
      </mc:Choice>
      <mc:Fallback xmlns="">
        <xdr:sp macro="" textlink="">
          <xdr:nvSpPr>
            <xdr:cNvPr id="0" name=""/>
            <xdr:cNvSpPr>
              <a:spLocks noTextEdit="1"/>
            </xdr:cNvSpPr>
          </xdr:nvSpPr>
          <xdr:spPr>
            <a:xfrm>
              <a:off x="21159119" y="0"/>
              <a:ext cx="1109156" cy="2821781"/>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editAs="absolute">
    <xdr:from>
      <xdr:col>11</xdr:col>
      <xdr:colOff>46605</xdr:colOff>
      <xdr:row>0</xdr:row>
      <xdr:rowOff>0</xdr:rowOff>
    </xdr:from>
    <xdr:to>
      <xdr:col>12</xdr:col>
      <xdr:colOff>40974</xdr:colOff>
      <xdr:row>14</xdr:row>
      <xdr:rowOff>0</xdr:rowOff>
    </xdr:to>
    <mc:AlternateContent xmlns:mc="http://schemas.openxmlformats.org/markup-compatibility/2006" xmlns:sle15="http://schemas.microsoft.com/office/drawing/2012/slicer">
      <mc:Choice Requires="sle15">
        <xdr:graphicFrame macro="">
          <xdr:nvGraphicFramePr>
            <xdr:cNvPr id="7" name="SE mirror committee">
              <a:extLst>
                <a:ext uri="{FF2B5EF4-FFF2-40B4-BE49-F238E27FC236}">
                  <a16:creationId xmlns:a16="http://schemas.microsoft.com/office/drawing/2014/main" id="{4C8A2145-8856-4EAD-9992-88C070C6EA71}"/>
                </a:ext>
              </a:extLst>
            </xdr:cNvPr>
            <xdr:cNvGraphicFramePr/>
          </xdr:nvGraphicFramePr>
          <xdr:xfrm>
            <a:off x="0" y="0"/>
            <a:ext cx="0" cy="0"/>
          </xdr:xfrm>
          <a:graphic>
            <a:graphicData uri="http://schemas.microsoft.com/office/drawing/2010/slicer">
              <sle:slicer xmlns:sle="http://schemas.microsoft.com/office/drawing/2010/slicer" name="SE mirror committee"/>
            </a:graphicData>
          </a:graphic>
        </xdr:graphicFrame>
      </mc:Choice>
      <mc:Fallback xmlns="">
        <xdr:sp macro="" textlink="">
          <xdr:nvSpPr>
            <xdr:cNvPr id="0" name=""/>
            <xdr:cNvSpPr>
              <a:spLocks noTextEdit="1"/>
            </xdr:cNvSpPr>
          </xdr:nvSpPr>
          <xdr:spPr>
            <a:xfrm>
              <a:off x="22299386" y="0"/>
              <a:ext cx="1661244" cy="2821781"/>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editAs="absolute">
    <xdr:from>
      <xdr:col>13</xdr:col>
      <xdr:colOff>29541</xdr:colOff>
      <xdr:row>0</xdr:row>
      <xdr:rowOff>0</xdr:rowOff>
    </xdr:from>
    <xdr:to>
      <xdr:col>14</xdr:col>
      <xdr:colOff>32657</xdr:colOff>
      <xdr:row>14</xdr:row>
      <xdr:rowOff>0</xdr:rowOff>
    </xdr:to>
    <mc:AlternateContent xmlns:mc="http://schemas.openxmlformats.org/markup-compatibility/2006" xmlns:sle15="http://schemas.microsoft.com/office/drawing/2012/slicer">
      <mc:Choice Requires="sle15">
        <xdr:graphicFrame macro="">
          <xdr:nvGraphicFramePr>
            <xdr:cNvPr id="8" name="Application">
              <a:extLst>
                <a:ext uri="{FF2B5EF4-FFF2-40B4-BE49-F238E27FC236}">
                  <a16:creationId xmlns:a16="http://schemas.microsoft.com/office/drawing/2014/main" id="{A57F10B1-DEAF-49C4-83AB-8C374D370CB2}"/>
                </a:ext>
              </a:extLst>
            </xdr:cNvPr>
            <xdr:cNvGraphicFramePr/>
          </xdr:nvGraphicFramePr>
          <xdr:xfrm>
            <a:off x="0" y="0"/>
            <a:ext cx="0" cy="0"/>
          </xdr:xfrm>
          <a:graphic>
            <a:graphicData uri="http://schemas.microsoft.com/office/drawing/2010/slicer">
              <sle:slicer xmlns:sle="http://schemas.microsoft.com/office/drawing/2010/slicer" name="Application"/>
            </a:graphicData>
          </a:graphic>
        </xdr:graphicFrame>
      </mc:Choice>
      <mc:Fallback xmlns="">
        <xdr:sp macro="" textlink="">
          <xdr:nvSpPr>
            <xdr:cNvPr id="0" name=""/>
            <xdr:cNvSpPr>
              <a:spLocks noTextEdit="1"/>
            </xdr:cNvSpPr>
          </xdr:nvSpPr>
          <xdr:spPr>
            <a:xfrm>
              <a:off x="25163635" y="0"/>
              <a:ext cx="1455678" cy="2821781"/>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editAs="absolute">
    <xdr:from>
      <xdr:col>12</xdr:col>
      <xdr:colOff>46605</xdr:colOff>
      <xdr:row>0</xdr:row>
      <xdr:rowOff>0</xdr:rowOff>
    </xdr:from>
    <xdr:to>
      <xdr:col>13</xdr:col>
      <xdr:colOff>46605</xdr:colOff>
      <xdr:row>13</xdr:row>
      <xdr:rowOff>151380</xdr:rowOff>
    </xdr:to>
    <mc:AlternateContent xmlns:mc="http://schemas.openxmlformats.org/markup-compatibility/2006" xmlns:sle15="http://schemas.microsoft.com/office/drawing/2012/slicer">
      <mc:Choice Requires="sle15">
        <xdr:graphicFrame macro="">
          <xdr:nvGraphicFramePr>
            <xdr:cNvPr id="9" name="Regulation">
              <a:extLst>
                <a:ext uri="{FF2B5EF4-FFF2-40B4-BE49-F238E27FC236}">
                  <a16:creationId xmlns:a16="http://schemas.microsoft.com/office/drawing/2014/main" id="{5751D6F5-3DB3-4B21-8570-6EDDB968FCB2}"/>
                </a:ext>
              </a:extLst>
            </xdr:cNvPr>
            <xdr:cNvGraphicFramePr/>
          </xdr:nvGraphicFramePr>
          <xdr:xfrm>
            <a:off x="0" y="0"/>
            <a:ext cx="0" cy="0"/>
          </xdr:xfrm>
          <a:graphic>
            <a:graphicData uri="http://schemas.microsoft.com/office/drawing/2010/slicer">
              <sle:slicer xmlns:sle="http://schemas.microsoft.com/office/drawing/2010/slicer" name="Regulation"/>
            </a:graphicData>
          </a:graphic>
        </xdr:graphicFrame>
      </mc:Choice>
      <mc:Fallback xmlns="">
        <xdr:sp macro="" textlink="">
          <xdr:nvSpPr>
            <xdr:cNvPr id="0" name=""/>
            <xdr:cNvSpPr>
              <a:spLocks noTextEdit="1"/>
            </xdr:cNvSpPr>
          </xdr:nvSpPr>
          <xdr:spPr>
            <a:xfrm>
              <a:off x="23966261" y="0"/>
              <a:ext cx="1214438" cy="2806474"/>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Hallberg Mattias" refreshedDate="43703.4735" createdVersion="6" refreshedVersion="6" minRefreshableVersion="3" recordCount="244" xr:uid="{E7CC1A20-C103-42F0-910F-5E3757035C0E}">
  <cacheSource type="worksheet">
    <worksheetSource name="=table_data"/>
  </cacheSource>
  <cacheFields count="14">
    <cacheField name="ID" numFmtId="0">
      <sharedItems containsSemiMixedTypes="0" containsString="0" containsNumber="1" containsInteger="1" minValue="1" maxValue="244"/>
    </cacheField>
    <cacheField name="Standard Number" numFmtId="0">
      <sharedItems/>
    </cacheField>
    <cacheField name="Standard Title" numFmtId="0">
      <sharedItems longText="1"/>
    </cacheField>
    <cacheField name="Status" numFmtId="0">
      <sharedItems count="4">
        <s v="Published"/>
        <s v="Draft"/>
        <s v="New work"/>
        <s v="TBD"/>
      </sharedItems>
    </cacheField>
    <cacheField name="Scope" numFmtId="0">
      <sharedItems longText="1"/>
    </cacheField>
    <cacheField name="Limitations" numFmtId="0">
      <sharedItems longText="1"/>
    </cacheField>
    <cacheField name="Applicable to ERS" numFmtId="0">
      <sharedItems/>
    </cacheField>
    <cacheField name="Comment" numFmtId="0">
      <sharedItems longText="1"/>
    </cacheField>
    <cacheField name="Category" numFmtId="0">
      <sharedItems count="4">
        <s v="Vehicle"/>
        <s v="Electric Power Supply"/>
        <s v="Infrastructure"/>
        <s v="TBD"/>
      </sharedItems>
    </cacheField>
    <cacheField name="Technical Committee" numFmtId="0">
      <sharedItems/>
    </cacheField>
    <cacheField name="Participation" numFmtId="0">
      <sharedItems/>
    </cacheField>
    <cacheField name="SE mirror committee" numFmtId="0">
      <sharedItems/>
    </cacheField>
    <cacheField name="Regulation" numFmtId="0">
      <sharedItems/>
    </cacheField>
    <cacheField name="Application" numFmtId="0">
      <sharedItems count="7">
        <s v="General"/>
        <s v="Inductive"/>
        <s v="Conductive, general"/>
        <s v="Conductive, overhead"/>
        <s v="Conductive, rail in road"/>
        <s v="TBD"/>
        <s v="Conductive"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44">
  <r>
    <n v="1"/>
    <s v="ISO 6469-1:2009 (ed.2)"/>
    <s v="Electrically propelled road vehicles – Safety specifications – Part 1: On-board rechargeable energy storage system (RESS)"/>
    <x v="0"/>
    <s v="This part of ISO 6469 specifies requirements for the on-board rechargeable energy storage systems (RESS) of electrically propelled road vehicles, including battery-electric vehicles (BEVs), fuel-cell vehicles (FCVs) and hybrid electric vehicles (HEVs), for the protection of persons inside and outside the vehicle and the vehicle environment. Flywheels are not included in the scope of this part of ISO 6469."/>
    <s v="This part of ISO 6469 does not apply to RESS in motorcycles and vehicles not primarily intended as road vehicles, such as material handling trucks or fork-lift trucks. This part of ISO 6469 applies only to RESS in on-board voltage class B (see 3.18) electric circuits for vehicle propulsion. This part of ISO 6469 does not provide comprehensive safety information for manufacturing, maintenance and repair personnel."/>
    <s v="Yes"/>
    <s v="Ongoing revision, see proposal for ed.3."/>
    <x v="0"/>
    <s v="ISO/TC 22/SC 37"/>
    <s v="Active"/>
    <s v="SIS/TK 517"/>
    <s v="UN R100"/>
    <x v="0"/>
  </r>
  <r>
    <n v="2"/>
    <s v="ISO/FDIS 6469-1 (proposed ed.3)"/>
    <s v="Electrically propelled road vehicles — Safety specifications — Part 1: Rechargeable energy storage system (RESS)"/>
    <x v="1"/>
    <s v="This document specifies safety requirements for rechargeable energy storage systems (RESS) of electrically propelled vehicles for the protection of persons."/>
    <s v="It does not provide comprehensive safety information for manufacturing, maintenance and repair personnel. NOTE Requirements for motorcycles and mopeds are specified in ISO 13063 and ISO 18243."/>
    <s v="Yes"/>
    <s v="Revision of ed.2: 2009."/>
    <x v="0"/>
    <s v="ISO/TC 22/SC 37"/>
    <s v="Active"/>
    <s v="SIS/TK 517"/>
    <s v="UN R100"/>
    <x v="0"/>
  </r>
  <r>
    <n v="3"/>
    <s v="ISO 6469-2:2018 ed.3"/>
    <s v="Electrically propelled road vehicles – Safety specifications – Part 2: Vehicle operational safety"/>
    <x v="0"/>
    <s v="This document specifies requirements for operational safety specific to electrically propelled road vehicles, for the protection of persons inside and outside the vehicle."/>
    <s v="It does not provide comprehensive safety information for manufacturing, maintenance and repair personnel.     It does not consider specific aspects of driving automation features."/>
    <s v="Yes"/>
    <s v="-"/>
    <x v="0"/>
    <s v="ISO/TC 22/SC 37"/>
    <s v="Active"/>
    <s v="SIS/TK 517"/>
    <s v="UN R100"/>
    <x v="0"/>
  </r>
  <r>
    <n v="4"/>
    <s v="ISO 6469-3:2018 (ed.3)"/>
    <s v="Electrically propelled road vehicles – Safety specifications – Part 3: Electrical safety"/>
    <x v="0"/>
    <s v="This document specifies electrical safety requirements for voltage class B electric circuits of electric propulsion systems and conductively connected auxiliary electric systems of electrically propelled road vehicles._x000a_It specifies electrical safety requirements for protection of persons against electric shock and thermal incidents."/>
    <s v="It does not provide comprehensive safety information for manufacturing, maintenance and repair personnel."/>
    <s v="Yes"/>
    <s v="-"/>
    <x v="0"/>
    <s v="ISO/TC 22/SC 37"/>
    <s v="Active"/>
    <s v="SIS/TK 517"/>
    <s v="UN R100"/>
    <x v="0"/>
  </r>
  <r>
    <n v="5"/>
    <s v="ISO 6469-4:2015"/>
    <s v="Electrically propelled road vehicles – Safety specifications – Part 4: Post crash electrical safety requirements"/>
    <x v="0"/>
    <s v="This document specifies safety requirements for the electric propulsion systems and conductively connected auxiliary electric systems of electrically propelled road vehicles for the protection of persons inside and outside the vehicle. It specifies electrical safety requirements for vehicle post-crash conditions. It applies to electrically propelled road vehicles with voltage class B electric circuits."/>
    <s v="It does not apply to motorcycles and mopeds. It does not specify any crash test procedure. It does not provide comprehensive safety information for first responders, emergency services, maintenance, and repair personnel."/>
    <s v="Yes"/>
    <s v="-"/>
    <x v="0"/>
    <s v="ISO/TC 22/SC 37"/>
    <s v="Active"/>
    <s v="SIS/TK 517"/>
    <s v="UN R100"/>
    <x v="0"/>
  </r>
  <r>
    <n v="6"/>
    <s v="ISO/TR 8713:2012_x000a_ISO/PRF TR 8713_x000a_"/>
    <s v="Electric road vehicles – Vocabulary "/>
    <x v="0"/>
    <s v="This Technical Report establishes a vocabulary of terms and the related definitions used in ISO/TC 22/SC 21 (SC 37) standards. These terms are specific to the electric propulsion systems of electrically propelled road vehicles, i.e. battery-electric vehicles (BEV), hybrid-electric vehicles (HEV, PHEV), and (pure and hybrid-electric) fuel cell vehicles (FCV, FCHEV)."/>
    <s v="No information"/>
    <s v="Yes"/>
    <s v="Edition from 2012 will be replaced by revised version (current ISO/PRF TR 8713)"/>
    <x v="0"/>
    <s v="ISO/TC 22/SC 37"/>
    <s v="Active"/>
    <s v="SIS/TK 517"/>
    <s v="TBD"/>
    <x v="0"/>
  </r>
  <r>
    <n v="7"/>
    <s v="ISO 8714:2002"/>
    <s v="Electric road vehicles -- Reference energy consumption and range -- Test procedures for passenger cars and light commercial vehicles"/>
    <x v="0"/>
    <s v="This International Standard specifies test procedures for measuring the reference energy consumption and reference range of purely electrically propelled passenger cars and commercial vehicles of a maximum authorized total mass (in accordance with ISO 1176) of 3 500 kg and a maximum speed of 70 km/h or more."/>
    <s v="No information"/>
    <s v="TBD"/>
    <s v="This standard was last reviewed and confirmed in 2014. Therefore this version remains current."/>
    <x v="0"/>
    <s v="ISO/TC 22/SC 37"/>
    <s v="TBD"/>
    <s v="TBD"/>
    <s v="TBD"/>
    <x v="0"/>
  </r>
  <r>
    <n v="8"/>
    <s v="ISO 8715:2001"/>
    <s v="Electric road vehicles -- Road operating characteristics_x000a_"/>
    <x v="0"/>
    <s v="This International Standard specifies the procedures for measuring the road performance of purely electrically propelled passenger cars and commercial vehicles of a maximum authorized total mass of 3 500 kg1)._x000a_The road performance comprises road operating characteristics such as speed, acceleration and hill climbing ability."/>
    <s v="No information"/>
    <s v="TBD"/>
    <s v="This standard was last reviewed and confirmed in 2017. Therefore this version remains current."/>
    <x v="0"/>
    <s v="ISO/TC 22/SC 37"/>
    <s v="None"/>
    <s v="TBD"/>
    <s v="TBD"/>
    <x v="0"/>
  </r>
  <r>
    <n v="9"/>
    <s v="ISO/TR 11954:2008"/>
    <s v="Fuel cell road vehicles -- Maximum speed measurement_x000a_"/>
    <x v="0"/>
    <s v="This Technical Report describes test procedures for measuring the maximum road speed of fuel cell passenger cars and light duty trucks which use compressed hydrogen and which are not externally chargeable, in accordance with national or regional standards or legal requirements."/>
    <s v="No information"/>
    <s v="No"/>
    <s v="-"/>
    <x v="0"/>
    <s v="ISO/TC 22/SC 37"/>
    <s v="None"/>
    <s v="TBD"/>
    <s v="TBD"/>
    <x v="0"/>
  </r>
  <r>
    <n v="10"/>
    <s v="ISO/TR 11955:2008"/>
    <s v="Hybrid-electric road vehicles -- Guidelines for charge balance measurement_x000a_"/>
    <x v="0"/>
    <s v="This Technical Report describes procedures of charge balance measurement to ensure necessary and sufficient accuracy of a fuel consumption test on hybrid-electric vehicles (HEV) with batteries, which is conducted based on ISO 23274"/>
    <s v="No information"/>
    <s v="TBD"/>
    <s v="-"/>
    <x v="0"/>
    <s v="ISO/TC 22/SC 37"/>
    <s v="None"/>
    <s v="TBD"/>
    <s v="TBD"/>
    <x v="0"/>
  </r>
  <r>
    <n v="11"/>
    <s v="ISO 12405-3:2014 "/>
    <s v="Electrically propelled road vehicles -- Test specification for lithium-ion traction battery packs and systems -- Part 3: Safety performance requirements"/>
    <x v="0"/>
    <s v="This part of ISO 12405 specifies test procedures and provides acceptable safety requirements for voltage class B lithium-ion battery packs and systems, to be used as traction batteries in electrically propelled road vehicles. Traction battery packs and systems used for two-wheel or three-wheel vehicles are not covered by this part of ISO 12405. This part of ISO 12405 is related to the testing of safety performance of battery packs and systems for their intended use in a vehicle."/>
    <s v=" This part of ISO 12405 is not intended to be applied for the evaluation of the safety of battery packs and systems during transport, storage, vehicle production, repair, and maintenance services."/>
    <s v="Yes"/>
    <s v="Provisions of this part will be  incorporated in ISO 6469-1, This standard was last reviewed and confirmed in 2017. Therefore this version remains current."/>
    <x v="0"/>
    <s v="ISO/TC 22/SC 37"/>
    <s v="Active"/>
    <s v="SIS/TK 517"/>
    <s v="TBD"/>
    <x v="0"/>
  </r>
  <r>
    <n v="12"/>
    <s v="ISO 12405-4:2018 "/>
    <s v="Electrically propelled road vehicles --Test specification for lithium-ion traction battery packs and systems -- Part 4: Performance testing"/>
    <x v="0"/>
    <s v="This document specifies test procedures for the basic characteristics of performance, reliability and electrical functionality for the battery packs and systems for either high-power or high-energy application. Unless otherwise stated, the test applies to both applications."/>
    <s v="No information"/>
    <s v="Yes"/>
    <s v="(Part 4 replaces the earlier ISO 12405-1 and -2)_x000a_"/>
    <x v="0"/>
    <s v="ISO/TC 22/SC 37"/>
    <s v="Active"/>
    <s v="SIS/TK 517"/>
    <s v="TBD"/>
    <x v="0"/>
  </r>
  <r>
    <n v="13"/>
    <s v="ISO/IEC 15118-1:2013"/>
    <s v="Road vehicles -- Vehicle to grid communication interface -- Part 1: General information and use-case definition"/>
    <x v="0"/>
    <s v="ISO 15118 specifies the communication between Electric Vehicles (EV), including Battery Electric Vehicles and Plug-In Hybrid Electric Vehicles, and the Electric Vehicle Supply Equipment (EVSE). As the communication parts of this generic equipment are the Electric Vehicle Communication Controller (EVCC) and the Supply Equipment Communication Controller (SECC), ISO 15118 describes the communication between these components."/>
    <s v="ISO 15118 does not specify the vehicle internal communication between battery and charging equipment and the communication of the SECC to other actors and equipment (beside some dedicated message elements related to the charging). "/>
    <s v="Yes"/>
    <s v="Under review; Will be replaced by ISO/FDIS 15118-1"/>
    <x v="1"/>
    <s v="ISO/TC 22/SC 31"/>
    <s v="Active"/>
    <s v="SIS/TK 517"/>
    <s v="TBD"/>
    <x v="0"/>
  </r>
  <r>
    <n v="14"/>
    <s v="ISO/FDIS 15118-1 (ed.2)"/>
    <s v="Road vehicles -- Vehicle to grid communication interface -- Part 1: General information and use-case definition"/>
    <x v="1"/>
    <s v="This document, as a basis for the other parts of ISO 15118, specifies terms and definitions, general requirements and use cases for conductive and wireless High Level Communication between Electric Vehicle Communication Controller (EVCC) and the Supply Equipment Communication Controller (SECC). This standard is applicable to High Level Communication involved in conductive and wireless power transfer technologies in the context of manual or automatic connection devices. This standard is also applicable to energy transfer either from EV supply equipment to charge the EV battery or from EV battery to EV supply equipment in order to supply energy to home, to loads or to the grid. This document provides a general overview and a common understanding of aspects influencing identification, association, charge or discharge control and optimisation, payment, load levelling, cybersecurity and privacy. It offers an interoperable EV-EV supply equipment interface to all e-mobility actors beyond SECC."/>
    <s v="ISO 15118 does not specify the vehicle internal communication between battery and other internal equipment (beside some dedicated message elements related to the energy transfer)."/>
    <s v="Yes"/>
    <s v="Including also wireless (earlier part 6)._x000a_"/>
    <x v="1"/>
    <s v="ISO/TC 22/SC 31"/>
    <s v="Active"/>
    <s v="SIS/TK 517"/>
    <s v="TBD"/>
    <x v="0"/>
  </r>
  <r>
    <n v="15"/>
    <s v="ISO/IEC 15118-2:2014"/>
    <s v="Road vehicles -- Vehicle-to-Grid Communication Interface -- Part 2: Network and application protocol requirements"/>
    <x v="0"/>
    <s v="This part of ISO 15118 specifies the communication between battery electric vehicles (BEV) or plug-in hybrid electric vehicles (PHEV) and the Electric Vehicle Supply Equipment. The application layer message set defined in ISO 15118-2:2014 is designed to support the energy transfer from an EVSE to an EV. ISO 15118-1 contains additional use case elements describing the bidirectional energy transfer. The implementation of these use cases requires enhancements of the application layer message set defined herein."/>
    <s v="No information"/>
    <s v="Yes"/>
    <s v="Will be replaced by ISO/DIS 15118-2.2."/>
    <x v="1"/>
    <s v="ISO/TC 22/SC 31"/>
    <s v="Active"/>
    <s v="SIS/TK 517"/>
    <s v="TBD"/>
    <x v="0"/>
  </r>
  <r>
    <n v="16"/>
    <s v="ISO/DIS 15118-2.2 (ed.2)"/>
    <s v="Road vehicles -- Vehicle to grid communication interface -- Part 2: Network and application protocol requirements"/>
    <x v="1"/>
    <s v="This document specifies the communication between the electric vehicle (EV), including battery electric vehicle (BEV) and plug-in hybrid electric vehicle (PHEV), and the EV supply equipment. The application layer message sets defined in this revision of ISO 15118-2 are designed to support the electricity power transfer between an EV and an EV supply equipment. The bidirectional electricity power transfer, use case of that was already included in edition 1.0 of part 1 but not included in part 2, was officially added to the scope of this standard. Herein edition 2.0 of part 2 defines the communication messages and sequence requirements for bidirectional power transfer. Also the scope is widely extended in this revision, requirements of wireless communication for both conductive_x000a_charging and wireless charging are defined. Additionally, requirements of communication for automatic connection device and information services about charging and control status are defined in this revision. The purpose of this part 2 of ISO 15118 is to detail the communication between an electric vehicle communication controller (EVCC) and supply equipment communication controller (SECC). Aspects are specified to detect a vehicle in a communication network and enable an Internet Protocol (IP) based_x000a_communication between EVCC and SECC.  This part 2 defines messages, data model, XML/EXI based data representation format, usage of V2GTP, TLS, TCP and IPv6. These requirements belong to the area of from 3rd to 7th OSI layer model. In addition the_x000a_document describes main service sequences of conductive charging, wireless power transfer and bidirectional power transfer, and how data link layer services can be accessed from a layer 3 perspective. The data link layer and physical layer functionality for wired communication is described in part 3 of this standard, and those of wireless communication are described in part 8 of this standard. "/>
    <s v="No information"/>
    <s v="Yes"/>
    <s v="including also wireless _x000a_(earlier part 7), Now under development ISO/DIS 15118-2"/>
    <x v="1"/>
    <s v="ISO/TC 22/SC 31"/>
    <s v="Active"/>
    <s v="SIS/TK 517"/>
    <s v="TBD"/>
    <x v="0"/>
  </r>
  <r>
    <n v="17"/>
    <s v="ISO/IEC 15118-3:2015"/>
    <s v="Road vehicles -- Vehicle to grid communication interface -- Part 3: Physical and data link layer requirements"/>
    <x v="0"/>
    <s v="This part of ISO 15118 specifies the requirements of the physical and data link layer for a high-level communication, directly between battery electric vehicles (BEV) or plug-in hybrid electric vehicles (PHEV), termed as EV (electric vehicle) [ISO-1], based on a wired communication technology and the fixed electrical charging installation [Electric Vehicle Supply Equipment (EVSE)] used in addition to the basic signalling as defined in [IEC-1]. It covers the overall information exchange between all actors involved in the electrical energy exchange. ISO 15118 (all parts) is applicable for manually connected conductive charging."/>
    <s v="Only “[IEC-1] modes 3 and 4” EVSEs, with a high-level communication module, are covered by this part of ISO 15118."/>
    <s v="Yes"/>
    <s v="-"/>
    <x v="1"/>
    <s v="ISO/TC 22/SC 31"/>
    <s v="Active"/>
    <s v="SIS/TK 517"/>
    <s v="TBD"/>
    <x v="0"/>
  </r>
  <r>
    <n v="18"/>
    <s v="ISO/IEC 15118-4:2018"/>
    <s v="Road vehicles -- Vehicle to grid communication interface -- Part 4: Network and application protocol conformance test"/>
    <x v="0"/>
    <s v="ISO 15118-4:2018 specifies conformance tests in the form of an Abstract Test Suite (ATS) for a System Under Test (SUT) implementing an EVCC or SECC according to ISO 15118-2. These conformance tests specify the testing of capabilities and behaviors of an SUT as well as checking what is observed against the conformance requirements specified in ISO 15118-2 and against what the supplier states the SUT implementation's capabilities are."/>
    <s v="This document does not include specific tests of other standards referenced within ISO 15118-2, e.g. IETF RFCs. Furthermore, the conformance tests specified in this document do not include the assessment of performance nor robustness or reliability of an implementation."/>
    <s v="TBD"/>
    <s v="-"/>
    <x v="1"/>
    <s v="ISO/TC 22/SC 31"/>
    <s v="Active"/>
    <s v="SIS/TK 517"/>
    <s v="TBD"/>
    <x v="0"/>
  </r>
  <r>
    <n v="19"/>
    <s v="ISO/IEC 15118-5:2018"/>
    <s v="Road vehicles -- Vehicle to grid communication interface -- Part 5: Physical layer and data link layer conformance test"/>
    <x v="0"/>
    <s v="ISO 15118-5:2018 specifies conformance tests in the form of an Abstract Test Suite (ATS) for a System Under Test (SUT) implementing an Electric Vehicle or Supply Equipment Communication Controller (EVCC or SECC) with support for PLC-based High Level Communication (HLC) and Basic Signaling according to ISO 15118‑3. "/>
    <s v="No information"/>
    <s v="TBD"/>
    <s v="-"/>
    <x v="1"/>
    <s v="ISO/TC 22/SC 31"/>
    <s v="Active"/>
    <s v="SIS/TK 517"/>
    <s v="TBD"/>
    <x v="0"/>
  </r>
  <r>
    <n v="20"/>
    <s v="ISO/IEC 15118-8:2018"/>
    <s v="Road vehicles -- Vehicle to grid communication interface -- Part 8: Physical layer and data link layer requirements for wireless communication"/>
    <x v="0"/>
    <s v="ISO 15118-8:2018 specifies the requirements of the physical and data link layer of a wireless High Level Communication (HLC) between Electric Vehicles (EV) and the Electric Vehicle Supply Equipment (EVSE). The wireless communication technology is used as an alternative to the wired communication technology as defined in ISO 15118‑3._x000a_"/>
    <s v="For conductive charging, only EVSEs compliant with &quot;IEC 61851‑1 modes 3 and 4&quot; and supporting HLC are covered by this document. For WPT, charging sites according to IEC 61980 (all parts) and vehicles according to ISO/PAS 19363 are covered by this document."/>
    <s v="Yes"/>
    <s v="-"/>
    <x v="1"/>
    <s v="ISO/TC 22/SC 31"/>
    <s v="Active"/>
    <s v="SIS/TK 517"/>
    <s v="TBD"/>
    <x v="0"/>
  </r>
  <r>
    <n v="21"/>
    <s v="ISO/NP 15118-9"/>
    <s v="Road vehicles -- Vehicle to grid communication interface -- Part 9: Physical and data link layer conformance test for wireless communication"/>
    <x v="1"/>
    <s v="The scope of this New Work Item Proposal is to create a new standard ISO 15118-9 (Physical layer_x000a_and data link layer conformance test for wireless communication)._x000a_It shall specify test cases to be applied to and correctly handled by EVs (EVCC) and EVSEs (SECC)_x000a_implementing ISO 15118-8. The document shall take into account the use cases defined in the second_x000a_edition of ISO 15118-1 (which is currently under development by ISO/TC 22/SC 31 JWG1 V2G CI)._x000a_The test system will comprise:_x000a_(A) A simulated SECC to verify the correct behaviour of a real EVCC_x000a_(B) A simulated EVCC to verify the correct behaviour of a real SECC_x000a_The test document will specify test cases for all requirements defined in ISO 15118-8, verifying at least_x000a_the following aspects:_x000a_- Initialization of communication and charge spot discovery._x000a_- Connection establishment, interruption and reestablishment._x000a_- Proper implementation of the individual profiles and use-cases described in the second edition of ISO_x000a_15118-1._x000a_The test cases will cover positive tests (according to ISO 15118-8). In addition, error scenarios (e.g.,_x000a_incorrectly formatted requests, invalid content of messages, etc.) as well as tests for timing behaviour_x000a_shall be defined which also have to be handled by EVCC and SECC to ensure interoperability of_x000a_EVSEs and EVs. All conformance test cases will be defined based on the requirements in ISO 15118-8_x000a_The test cases will be structured according to the OSI layer (1…7) whereas it has to be determined_x000a_during the creation of the test specification whether certain OSI layers will be tested from a functional_x000a_perspective, or not tested at all._x000a_The test cases will include standard test case attributes like pre-conditions, test behaviours, expected_x000a_results to evaluate a pass or a fail and post-conditions to be applied to return the system under test to a_x000a_safe state._x000a_"/>
    <s v="No information"/>
    <s v="TBD"/>
    <s v="New work item approved, draft under development."/>
    <x v="1"/>
    <s v="ISO/TC 22/SC 31"/>
    <s v="Active"/>
    <s v="SIS/TK 517"/>
    <s v="TBD"/>
    <x v="0"/>
  </r>
  <r>
    <n v="22"/>
    <s v="ISO/IEC PAS 16898:2012 "/>
    <s v="Electrically propelled road vehicles -- Dimensions and designation of secondary lithium-ion cells"/>
    <x v="0"/>
    <s v="This Publicly Available Specification (PAS) specifies a designation system as well as the shapes and dimensions for secondary lithium-ion cells for integration into battery packs and systems used in electrically propelled road vehicles including the position of the terminals and any over-pressure safety device (OPSD). It is related to cylindrical, prismatic and pouch cells."/>
    <s v=" This PAS does not apply to cells specifically used for mopeds, motorcycles and vehicles not primarily defined as road vehicles, i.e. material handling trucks or forklifts."/>
    <s v="TBD"/>
    <s v="-"/>
    <x v="0"/>
    <s v="ISO/TC 22/SC 37"/>
    <s v="Active"/>
    <s v="SIS/TK 517"/>
    <s v="TBD"/>
    <x v="0"/>
  </r>
  <r>
    <n v="23"/>
    <s v="ISO 17409:2015"/>
    <s v="Electrically propelled road vehicles -- Connection to an external electric power supply -- Safety requirements"/>
    <x v="0"/>
    <s v="ISO 17409:2015 specifies electric safety requirements for conductive connections of electrically propelled road vehicles to an external electric power supply using a plug or vehicle inlet._x000a_"/>
    <s v="It does not provide requirements regarding the connection to a non-isolated d.c. charging station._x000a_It does not provide comprehensive safety information for manufacturing, maintenance, and repair personnel."/>
    <s v="Yes"/>
    <s v="Now under review; Will be replaced by ISO/CD 17409. Implemented as EN-ISO.  Revision ongoing, which will also include heavy vehicles. "/>
    <x v="0"/>
    <s v="ISO/TC 22/SC 37"/>
    <s v="Active"/>
    <s v="SIS/TK 517"/>
    <s v="UN R100"/>
    <x v="0"/>
  </r>
  <r>
    <n v="24"/>
    <s v="ISO/CD 17409"/>
    <s v="Electrically propelled road vehicles -- Conductive power transfer -- Safety requirements_x000a_"/>
    <x v="1"/>
    <s v="This document specifies electric safety requirements for conductive connections of electrically propelled road vehicles to external electric circuits. External electric circuits include electric power supplies and electric loads. It applies to vehicle power supply circuits. It applies also to dedicated power supply control functions used for the connection of the vehicle to an external electric circuit._x000a_"/>
    <s v=" It does not provide comprehensive safety information for manufacturing, maintenance and repair personnel. It does not provide requirements regarding the connection to a non-isolated DC EV charging station."/>
    <s v="Yes"/>
    <s v="Ed.2 under development. Note also new title and revised scope._x000a_Elways (re old edition): Possibly applicable to Electric Roads. This standard may be applicable to electric roads, as long as it does not prohibit charging of electrical vehicles while driving (like for instance the EU/UN document 42011X0302(01) does). "/>
    <x v="0"/>
    <s v="ISO/TC 22/SC 37"/>
    <s v="Active"/>
    <s v="SIS/TK 517"/>
    <s v="UN R100"/>
    <x v="0"/>
  </r>
  <r>
    <n v="25"/>
    <s v="ISO 18300:2016"/>
    <s v="Electrically propelled vehicles -- Test specifications for lithium-ion battery systems combined with lead acid battery or capacitor"/>
    <x v="0"/>
    <s v="This document specifies the lithium-ion battery systems combined with lead acid battery or electric double layer capacitor to be used for automotive applications in voltage class A systems. document applies only to combinations of such electric energy storages that are integrated in a common housing."/>
    <s v="No information"/>
    <s v="TBD"/>
    <s v="-"/>
    <x v="0"/>
    <s v="ISO/TC 22/SC 37"/>
    <s v="Passive"/>
    <s v="SIS/TK 517"/>
    <s v="TBD"/>
    <x v="0"/>
  </r>
  <r>
    <n v="26"/>
    <s v="ISO/PAS 19295:2016"/>
    <s v="Electrically propelled road vehicles -- Specification of voltage sub-classes for voltage class B_x000a_"/>
    <x v="0"/>
    <s v="ISO/PAS 19295:2016 provides specification of voltage sub-classes for electric propulsion systems and conductively connected auxiliary electric systems of electrically propelled road vehicles."/>
    <s v="It applies only to electric circuits and components with maximum working voltages according to voltage class B."/>
    <s v="Yes"/>
    <s v="Contents will be moved to _x000a_future ISO 21498_x000a_"/>
    <x v="0"/>
    <s v="ISO/TC 22/SC 37"/>
    <s v="Active"/>
    <s v="SIS/TK 517"/>
    <s v="TBD"/>
    <x v="0"/>
  </r>
  <r>
    <n v="27"/>
    <s v="ISO/PAS 19363:2017"/>
    <s v="Electrically propelled road vehicles -- Magnetic field wireless power transfer -- Safety and interoperability requirements"/>
    <x v="0"/>
    <s v="ISO/PAS 19363:2017 defines the requirements and operation of the on-board vehicle equipment that enables magnetic field wireless power transfer (MF-WPT) for traction battery charging of electric vehicles. It is intended to be used for passenger cars and light duty vehicles."/>
    <s v="This edition covers stationary applications. Bidirectional power transfer is not considered in this edition."/>
    <s v="Yes"/>
    <s v="Now under review; Will be replaced by ISO/DIS 19363"/>
    <x v="0"/>
    <s v="ISO/TC 22/SC 37"/>
    <s v="Active"/>
    <s v="SIS/TK 517"/>
    <s v="TBD"/>
    <x v="0"/>
  </r>
  <r>
    <n v="28"/>
    <s v="ISO/DIS 19363"/>
    <s v="Electrically propelled road vehicles -- Magnetic field wireless power transfer -- Safety and interoperability requirements"/>
    <x v="1"/>
    <s v="This document defines the requirements and operation of the on-board vehicle equipment that enables magnetic field wireless power transfer (MF-WPT) for traction battery charging of electric vehicles. It is intended to be used for passenger cars and light duty vehicles."/>
    <s v="This edition covers stationary applications (vehicle is not in motion). Reversed power transfer is not considered in this edition."/>
    <s v="Yes"/>
    <s v="Will replace ISO/PAS 19363:2017 when ready."/>
    <x v="0"/>
    <s v="ISO/TC 22/SC 37"/>
    <s v="Active"/>
    <s v="SIS/TK 517"/>
    <s v="TBD"/>
    <x v="1"/>
  </r>
  <r>
    <n v="29"/>
    <s v="ISO 19453-1:2018"/>
    <s v="Environmental conditions and testing for electrical and electronic equipment for drive system of electric propulsion vehicles – Part 1: General"/>
    <x v="0"/>
    <s v="This document specifies requirements for the electric propulsion systems and components with maximum working voltages according to voltage class B."/>
    <s v=" It does not apply to high voltage battery packs (e.g. for traction) and systems or components inside. It describes the potential environmental stresses and specifies tests and requirements recommended for different stress levels on/in the vehicle."/>
    <s v="Yes"/>
    <s v="-"/>
    <x v="0"/>
    <s v="ISO/TC 22/SC 32"/>
    <s v="Active"/>
    <s v="SIS/TK 517"/>
    <s v="TBD"/>
    <x v="0"/>
  </r>
  <r>
    <n v="30"/>
    <s v="ISO 19453-3:2018"/>
    <s v="Environmental conditions and testing for electrical and electronic equipment for drive system of electric propulsion vehicles – Part 3: Mechanical loads"/>
    <x v="0"/>
    <s v="This document specifies requirements for the electric propulsion systems and components with maximum working voltages according to voltage class B.     It describes the potential environmental stresses and specifies tests and requirements recommended for different stress levels on/in the vehicle."/>
    <s v=" It does not apply to high voltage battery packs (e.g. for traction) and systems or components inside"/>
    <s v="Yes"/>
    <s v="-"/>
    <x v="0"/>
    <s v="ISO/TC 22/SC 32"/>
    <s v="Active"/>
    <s v="SIS/TK 517"/>
    <s v="TBD"/>
    <x v="0"/>
  </r>
  <r>
    <n v="31"/>
    <s v="ISO 19453-4:2018"/>
    <s v="Environmental conditions and testing for electrical and electronic equipment for drive system of electric propulsion vehicles – Part 4: Climatic loads"/>
    <x v="0"/>
    <s v="This document specifies requirements for the electric propulsion systems and components with maximum working voltages according to voltage class B. It describes the potential environmental stresses and specifies tests and requirements recommended for different stress levels on/in the vehicle. "/>
    <s v="It does not apply to high voltage battery packs (e.g. for traction) and systems and components"/>
    <s v="Yes"/>
    <s v="-"/>
    <x v="0"/>
    <s v="ISO/TC 22/SC 32"/>
    <s v="Active"/>
    <s v="SIS/TK 517"/>
    <s v="TBD"/>
    <x v="0"/>
  </r>
  <r>
    <n v="32"/>
    <s v="ISO 19453-5:2018"/>
    <s v="Environmental conditions and testing for electrical and electronic equipment for drive system of electric propulsion vehicles – Part 5: Chemical loads"/>
    <x v="0"/>
    <s v="This document specifies requirements for the electric propulsion systems and components with maximum working voltages according to voltage class B.     It describes the potential environmental stresses and specifies tests and requirements recommended for different stress levels on/in the vehicle."/>
    <s v="It does not apply to high voltage battery packs (e.g. for traction) and systems and components inside"/>
    <s v="Yes"/>
    <s v="-"/>
    <x v="0"/>
    <s v="ISO/TC 22/SC 32"/>
    <s v="Active"/>
    <s v="SIS/TK 517"/>
    <s v="TBD"/>
    <x v="0"/>
  </r>
  <r>
    <n v="33"/>
    <s v="ISO/CD 19453-6"/>
    <s v="Environmental conditions and testing for electrical and electronic equipment for drive system of electric propulsion vehicles – Part 6: Traction battery packs and systems"/>
    <x v="1"/>
    <s v="This part document specifies requirements for lithium-ion traction battery packs and systems used  in battery electric, hybrid electric and fuel cell electric road vehicles. This standard describes most relevant environmental stresses and specifies tests and test boundary conditions. This part of ISO  19453 establishes a classification of battery packs and systems and defines different stress levels for  testing when a classification is applicable and required. The objective of this standard is to specify  standard test procedures and conditions to enable the observation of the reliability of the lithium-ion traction battery in the vehicle. This part of the ISO 19453 enables the setting up of a dedicated test plan for battery packs and systems subject to agreement between the supplier and customer.  If required, the relevant test procedures and/or test conditions can be selected from this standard. "/>
    <s v="This document specifies tests only for lithium and/or lithium-ion battery packs and systems of voltage class A and B. Therefore, it is not applicable to secondary batteries not incorporating lithium chemistry,  such as but not limited to NiMH or lead batteries."/>
    <s v="Yes"/>
    <s v="Under development"/>
    <x v="0"/>
    <s v="ISO/TC 22/SC 32"/>
    <s v="Active"/>
    <s v="SIS/TK 517"/>
    <s v="TBD"/>
    <x v="0"/>
  </r>
  <r>
    <n v="34"/>
    <s v="ISO 19642-5:2019"/>
    <s v="Road vehicles -- Automotive cables -- Part 5: Dimensions and requirements for 600 V a.c. or 900 V d.c., 1 000 V a.c. or 1 500 V d.c. single core copper conductor cables"/>
    <x v="0"/>
    <s v="This document specifies the dimensions and requirements for single core cables intended for use in general purpose road vehicle applications where the nominal system voltage is 600 V a.c. or 900 V d.c. and 1 000 V a.c. or 1 500 V d.c.. It also applies to the individual conductor cores used in multi core cables."/>
    <s v="No information"/>
    <s v="Yes"/>
    <s v="Refer to parts 6, 9 and 10 for other materials_x000a_"/>
    <x v="0"/>
    <s v="ISO/TC 22/SC 32"/>
    <s v="Active"/>
    <s v="SIS/TK 240/AG 4"/>
    <s v="TBD"/>
    <x v="0"/>
  </r>
  <r>
    <n v="35"/>
    <s v="ISO 20762:2018"/>
    <s v="Electrically propelled road vehicles –  Determination of power for propulsion of hybrid electric vehicle"/>
    <x v="0"/>
    <s v="This document specifies measurement methods for the maximum system propulsion power of hybrid-electric vehicles (HEV)."/>
    <s v="This document applies only to the vehicles with the following characteristics:_x000a_— HEVs with an internal combustion engine (ICE) and one or more electric motors powered by one or more rechargeable energy storage systems (RESS) for propulsion;_x000a_— vehicles classified as passenger cars or light duty trucks."/>
    <s v="No"/>
    <s v="-"/>
    <x v="0"/>
    <s v="ISO/TC 22/SC 37"/>
    <s v="Active"/>
    <s v="SIS/TK 517"/>
    <s v="TBD"/>
    <x v="0"/>
  </r>
  <r>
    <n v="36"/>
    <s v="ISO/DIS 21498"/>
    <s v="Electrically propelled road vehicles – Electrical tests for voltage class B components"/>
    <x v="1"/>
    <s v="This Standard applies to electric and electronic components used for electrically propelled road vehicles. It applies to components including electric power sources and loads connected to voltage class B electric circuit of an electric propulsion system. The standard focuses on the behaviour at the d.c. voltage class B terminals of these components. The standard describes testing methods, test conditions and test requirements for components exposed to electrical behaviour at a d.c. voltage class B electric circuit, caused by operation of electric loads and power sources."/>
    <s v="This standard does not cover electrical safety (see ISO 6469, ISO 17409)."/>
    <s v="Yes"/>
    <s v="Under development"/>
    <x v="0"/>
    <s v="ISO/TC 22/SC 37"/>
    <s v="Active"/>
    <s v="SIS/TK 517"/>
    <s v="TBD"/>
    <x v="0"/>
  </r>
  <r>
    <n v="37"/>
    <s v="ISO/CD 21780"/>
    <s v="Road vehicles -- Supply voltage of 48 V -- Electrical requirement and tests"/>
    <x v="1"/>
    <s v="This standard covers requirements and tests for the electric and electronic components in road vehicles equipped with an electrical system operating at a nominal voltage of 48 V d.c._x000a_This includes the following:_x000a_— General requirements on 48 V d.c. electrical systems_x000a_— Voltage ranges_x000a_— Slow voltage transients and fluctuations"/>
    <s v="No information"/>
    <s v="No"/>
    <s v="Under development"/>
    <x v="0"/>
    <s v="ISO/TC 22/SC 32"/>
    <s v="Active"/>
    <s v="SIS/TK 517"/>
    <s v="TBD"/>
    <x v="0"/>
  </r>
  <r>
    <n v="38"/>
    <s v="ISO/DIS 21782-1"/>
    <s v="Electrically propelled road vehicles – Test specification for components for electric propulsion – Part 1: General"/>
    <x v="1"/>
    <s v="This document specifies the test procedures for performance and operating load for voltage class B electric propulsion components (motor, inverter, DC/DC converter) and their combinations (motor system) of electrically propelled road vehicles._x000a_This part of the Standard specifies the terms and definitions used in this Standard and general test conditions."/>
    <s v="No information"/>
    <s v="Yes"/>
    <s v="Under development"/>
    <x v="0"/>
    <s v="ISO/TC 22/SC 37"/>
    <s v="Active"/>
    <s v="SIS/TK 517"/>
    <s v="TBD"/>
    <x v="0"/>
  </r>
  <r>
    <n v="39"/>
    <s v="ISO/DIS 21782-2"/>
    <s v="Electrically propelled road vehicles – Test specification for components for electric propulsion – Part 2: Testing performance of systems"/>
    <x v="1"/>
    <s v="This document specifies the performance tests and test criteria for a motor system designed as a voltage class B electric propulsion system for electrically propelled road vehicles."/>
    <s v="No information"/>
    <s v="Yes"/>
    <s v="Under development"/>
    <x v="0"/>
    <s v="ISO/TC 22/SC 37"/>
    <s v="Active"/>
    <s v="SIS/TK 517"/>
    <s v="TBD"/>
    <x v="0"/>
  </r>
  <r>
    <n v="40"/>
    <s v="ISO/DIS 21782-3_x000a__x000a_"/>
    <s v="Electrically propelled road vehicles – Test specification for components for electric propulsion – Part 3: Testing performance of motor and inverter"/>
    <x v="1"/>
    <s v="This document specifies performance tests and test criteria for motor and inverter designed as a voltage class B electric propulsion system for electrically propelled road vehicles."/>
    <s v="No information"/>
    <s v="Yes"/>
    <s v="Under development"/>
    <x v="0"/>
    <s v="ISO/TC 22/SC 37"/>
    <s v="Active"/>
    <s v="SIS/TK 517"/>
    <s v="TBD"/>
    <x v="0"/>
  </r>
  <r>
    <n v="41"/>
    <s v="ISO/NP 21782-4"/>
    <s v="Electrically propelled road vehicles – Test specification for electric propulsion components – Part 4: Performance testing of DC/DC converter"/>
    <x v="1"/>
    <s v="TBD"/>
    <s v="No information"/>
    <s v="Yes"/>
    <s v="New work item"/>
    <x v="0"/>
    <s v="ISO/TC 22/SC 37"/>
    <s v="Active"/>
    <s v="SIS/TK 517"/>
    <s v="TBD"/>
    <x v="0"/>
  </r>
  <r>
    <n v="42"/>
    <s v="ISO/NP 21782-5"/>
    <s v="Electrically propelled road vehicles – Test specification for electric propulsion components – Part 5: Operating load testing of motor system"/>
    <x v="1"/>
    <s v="TBD"/>
    <s v="No information"/>
    <s v="Yes"/>
    <s v="New work item"/>
    <x v="0"/>
    <s v="ISO/TC 22/SC 37"/>
    <s v="Active"/>
    <s v="SIS/TK 517"/>
    <s v="TBD"/>
    <x v="0"/>
  </r>
  <r>
    <n v="43"/>
    <s v="ISO/DIS 21782-6"/>
    <s v="Electrically propelled road vehicles – Test specification for components for electric propulsion – Part 6: Testing reliability of motor and inverter"/>
    <x v="1"/>
    <s v="This document specifies operating load tests and test criteria for motor and inverter designed as a voltage class B electric propulsion system for electrically propelled road vehicles."/>
    <s v="No information"/>
    <s v="Yes"/>
    <s v="Under development"/>
    <x v="0"/>
    <s v="ISO/TC 22/SC 37"/>
    <s v="Active"/>
    <s v="SIS/TK 517"/>
    <s v="TBD"/>
    <x v="0"/>
  </r>
  <r>
    <n v="44"/>
    <s v="ISO/NP 21782-7"/>
    <s v="Electrically propelled road vehicles – Test specification for electric propulsion components – Part 7: Operating load testing of DC/DC converter"/>
    <x v="1"/>
    <s v="TBD"/>
    <s v="No information"/>
    <s v="Yes"/>
    <s v="New work item"/>
    <x v="0"/>
    <s v="ISO/TC 22/SC 37"/>
    <s v="Active"/>
    <s v="SIS/TK 517"/>
    <s v="TBD"/>
    <x v="0"/>
  </r>
  <r>
    <n v="45"/>
    <s v="ISO 23273:2013"/>
    <s v="Fuel cell road vehicles – Safety specifications – Protection against hydrogen hazards for vehicles fuelled with compressed hydrogen"/>
    <x v="0"/>
    <s v="This standard specifies the essential requirements for fuel cell vehicles (FCV) with respect to the protection of persons and the environment inside and outside the vehicle against hydrogen-related hazards."/>
    <s v="It applies only to such FCV where compressed hydrogen is used as fuel for the fuel cell system. ISO 23273:2013 does not apply to manufacturing, maintenance, and repair."/>
    <s v="No"/>
    <s v="-"/>
    <x v="0"/>
    <s v="ISO/TC 22/SC 37"/>
    <s v="Active"/>
    <s v="SIS/TK 517"/>
    <s v="TBD"/>
    <x v="0"/>
  </r>
  <r>
    <n v="46"/>
    <s v="ISO 23274-1:2013"/>
    <s v="Hybrid-electric road vehicles – Exhaust emissions and fuel consumption measurements – Part 1: Non-externally chargeable vehicles"/>
    <x v="0"/>
    <s v="This standard specifies a chassis dynamometer test procedure to measure the exhaust emissions and the electric energy and fuel consumption for the vehicles. "/>
    <s v="It can apply except the measurement of consumed fuel; otherwise the measurement method for those using the corresponding fuel can apply."/>
    <s v="No"/>
    <s v="Under review; Will be replaced by_x000a_ISO/DIS 23274-1"/>
    <x v="0"/>
    <s v="ISO/TC 22/SC 37"/>
    <s v="Active"/>
    <s v="SIS/TK 517"/>
    <s v="TBD"/>
    <x v="0"/>
  </r>
  <r>
    <n v="47"/>
    <s v="ISO/DIS 23274-1"/>
    <s v="Hybrid-electric road vehicles -- Exhaust emissions and fuel consumption measurements -- Part 1: Non-externally chargeable vehicles"/>
    <x v="1"/>
    <s v="This part of ISO 23274 specifies a chassis dynamometer test procedure to measure the exhaust emissions and the electric energy and fuel consumption for the vehicles._x000a_This part of ISO 23274 applies to vehicles with the following characteristics:_x000a_— the vehicle is classified as passenger cars or light duty trucks, as defined in each regional annex;_x000a_— the nominal energy of the rechargeable energy storage system (RESS) is at least 2 % of the total energy consumption over an applicable driving test (ADT);_x000a_— internal combustion engine (ICE) only using liquid fuels (for example, gasoline and diesel fuel). _x000a_This part of ISO 23274 proposes procedures for correcting the measured emissions and fuel consumption of hybrid electric vehicles (HEVs), in order to obtain the values when the battery state of charge (SOC) of the RESS does not remain the same between the beginning and the end of an ADT._x000a_It can also be applied to measurement procedures for exhaust emissions and fuel consumption of externally chargeable HEVs when a vehicle is not externally charged and operated only in the charge sustaining (CS) state, as described in ISO 23274‑2."/>
    <s v="No information"/>
    <s v="No"/>
    <s v="Under development"/>
    <x v="0"/>
    <s v="ISO/TC 22/SC 37"/>
    <s v="Passive"/>
    <s v="SIS/TK 517"/>
    <s v="TBD"/>
    <x v="0"/>
  </r>
  <r>
    <n v="48"/>
    <s v="ISO 23274-2:2012"/>
    <s v="Hybrid-electric road vehicles -- Exhaust emissions and fuel consumption measurements -- Part 2: Externally chargeable vehicles"/>
    <x v="0"/>
    <s v="This part of ISO 23274 specifies a chassis dynamometer test procedure to determine the end of CD (charge-depleting) state and consumed electric energy during CD state."/>
    <s v="Trolleybuses and solar powered vehicles are not included.                           — The vehicle is classified as a passenger car or light duty truck, as defined in each regional annex._x000a_— Only liquid fuels (for example, gasoline and diesel fuel) are used."/>
    <s v="No"/>
    <s v="This standard was last reviewed and confirmed in 2018. Therefore this version remains current."/>
    <x v="0"/>
    <s v="ISO/TC 22/SC 37"/>
    <s v="Passive"/>
    <s v="SIS/TK 517"/>
    <s v="TBD"/>
    <x v="0"/>
  </r>
  <r>
    <n v="49"/>
    <s v="ISO 23828:2013 (ed.2)"/>
    <s v="Fuel cell road vehicles -- Energy consumption measurement -- Vehicles fuelled with compressed hydrogen"/>
    <x v="0"/>
    <s v="This International Standard specifies the procedures for measuring the energy consumption of fuel cell passenger cars and light-duty trucks that use compressed hydrogen and which are not externally chargeable."/>
    <s v="No information"/>
    <s v="No"/>
    <s v="-"/>
    <x v="0"/>
    <s v="ISO/TC 22/SC 37"/>
    <s v="Passive"/>
    <s v="SIS/TK 517"/>
    <s v="TBD"/>
    <x v="0"/>
  </r>
  <r>
    <n v="50"/>
    <s v="ISO/IEC 62752:2016"/>
    <s v="In-Cable Control and Protection Device for mode 2 charging of electric road vehicles (IC-CPD)_x000a_"/>
    <x v="0"/>
    <s v="This document applies to in-cable control and protection devices (IC-CPDs) for mode 2 charging of electric road vehicles, hereafter referred to as IC-CPD including control and safety functions."/>
    <s v="No information"/>
    <s v="No"/>
    <s v="-"/>
    <x v="1"/>
    <s v="ISO/TC 22/SC 37"/>
    <s v="Active"/>
    <s v="SIS/TK 517"/>
    <s v="TBD"/>
    <x v="0"/>
  </r>
  <r>
    <n v="51"/>
    <s v="IEC 61851-1:2017 (ed.3) "/>
    <s v="Electric vehicle conductive charging system – Part 1: General requirements "/>
    <x v="0"/>
    <s v="This part of IEC 61851 applies to EV supply equipment for charging electric road vehicles,with a rated supply voltage up to 1 000 V AC or up to 1 500 V DC. and a rated output voltage up to 1 000 V AC. or up to 1 500 V DC.Electric road vehicles (EV) cover all road vehicles, including plug-in hybrid road vehicles (PHEV), that derive all or part of their energy from on-board rechargeable energy storage systems (RESS)._x000a_"/>
    <s v="This standard does not apply to:_x000a_• safety aspects related to maintenance;_x000a_• charging of trolley buses, rail vehicles, industrial trucks and vehicles designed primarily for_x000a_use off-road;_x000a_• equipment on the EV;_x000a_• EMC requirements for equipment on the EV while connected, which are covered in_x000a_IEC 61851-21-1;_x000a_• Charging RESS off board of the EV; DC EV supply equipment that relies specifically on double/reinforced insulation or class III_x000a_protection against electric shock. See IEC 61851-23 or the future IEC 61851-3 series. "/>
    <s v="Yes"/>
    <s v="Implemented in Europe as SS-EN 61851-1 (ed.2)._x000a_Elways: Applicable to Electric Roads. The voltage ranges of “a.c. supply voltages up to 1 000 V and at d.c. voltages up to 1 500 V” are applicable to the electric road systems currently being developed: Elways (800 V AC), Alstom (750 V DC), Elonroad (750 V DC)."/>
    <x v="1"/>
    <s v="IEC/TC 69 "/>
    <s v="Active"/>
    <s v="SEK/TK 69"/>
    <s v="TBD"/>
    <x v="2"/>
  </r>
  <r>
    <n v="52"/>
    <s v="IEC 61851-21-1:2017 (ed.1) "/>
    <s v="Electric vehicle conductive charging system - Part 21-1 Electric vehicle on-board charger EMC requirements for conductive connection to AC/DC supply"/>
    <x v="0"/>
    <s v="This part of IEC 61851, together with IEC 61851-1:2010, gives requirements for conductive connection of an electric vehicle (EV) to an AC or DC supply. It applies only to on-board charging units either tested on the complete vehicle or tested on the charging system_x000a_component level (ESA – electronic sub assembly)._x000a_"/>
    <s v="It is not applicable to trolley buses, rail vehicles, industrial trucks and vehicles designed primarily to be used off-road, such as forestry and construction machines._x000a_"/>
    <s v="Yes"/>
    <s v="Implemented in Europe as _x000a_SS-EN 61851-21-1"/>
    <x v="1"/>
    <s v="IEC/TC 69 "/>
    <s v="Active"/>
    <s v="SEK/TK 69"/>
    <s v="TBD"/>
    <x v="2"/>
  </r>
  <r>
    <n v="53"/>
    <s v="IEC 61851-21-2:2018 _x000a_(ed.1) "/>
    <s v="Electric vehicle conductive charging system - Part 21-2: Electric vehicle requirements for conductive connection to an AC/DC supply - EMC requirements for off board electric vehicle charging systems"/>
    <x v="0"/>
    <s v="This part of IEC 61851 defines the EMC requirements for any off-board components or equipment of such systems used to supply or charge electric vehicles with electric power by_x000a_conductive power transfer (CPT), with a rated input voltage, according to IEC 60038:2009, up to 1 000 V AC or 1 500 V DC and an output voltage up to 1 000 V AC or 1 500 V DC._x000a_"/>
    <s v="It does not apply to any on-board components or equipment of charging or power supply systems being part of the vehicles. The EMC requirements for such equipment are covered by IEC 61851-21-1: 2017. "/>
    <s v="Yes"/>
    <s v="-"/>
    <x v="1"/>
    <s v="IEC/TC 69 "/>
    <s v="Active"/>
    <s v="SEK/TK 69"/>
    <s v="TBD"/>
    <x v="2"/>
  </r>
  <r>
    <n v="54"/>
    <s v="IEC 61851-23:2014  (ed.1) "/>
    <s v="Electric vehicle conductive charging system - Part 23: DC electric vehicle charging station"/>
    <x v="0"/>
    <s v="This part of IEC 61851, together with IEC 61851-1:2010, gives the requirements for d.c. electric vehicle (EV) charging stations, herein also referred to as &quot;DC charger&quot;, for conductive connection to the vehicle, with an a.c. or d.c. input voltage up to 1 000 V a.c. and up to 1 500 V d.c. according to IEC 60038._x000a_NOTE 1 This standard includes information on EV for conductive connection, but limited to the necessary content for describing the power and signaling interface._x000a_This part covers d.c. output voltages up to 1 500 V."/>
    <s v="This standard does not cover all safety aspects related to maintenance._x000a_"/>
    <s v="Yes"/>
    <s v="Under revision"/>
    <x v="1"/>
    <s v="IEC/TC 69 "/>
    <s v="Active"/>
    <s v="SEK/TK 69"/>
    <s v="TBD"/>
    <x v="2"/>
  </r>
  <r>
    <n v="55"/>
    <s v="EC 61851-23-1"/>
    <s v="Electric vehicle conductive charging system - Part 23-1: D.C. electric vehicle charging station with an autoconnect charging device"/>
    <x v="1"/>
    <s v="TBD"/>
    <s v="No information"/>
    <s v="Yes"/>
    <s v="Under development"/>
    <x v="1"/>
    <s v="IEC/TC 69 "/>
    <s v="Active"/>
    <s v="SEK/TK 69"/>
    <s v="TBD"/>
    <x v="3"/>
  </r>
  <r>
    <n v="56"/>
    <s v="IEC 61851-24:2014  (ed.1)  _x000a_"/>
    <s v="Electric vehicle conductive charging system – Part 24: Digital communication between a d.c. EV charging station and an electric vehicle for control of d.c. charging"/>
    <x v="0"/>
    <s v="This part of IEC 61851, together with IEC 61851-23, applies to digital communication between a d.c. EV charging station and an electric road vehicle (EV) for control of d.c. charging, with an a.c. or d.c. input voltage up to 1 000 V a.c. and up to 1 500 V d.c. for the conductive charging procedure. The EV charging mode is mode 4, according to IEC 61851-23. "/>
    <s v="The charging station supplied by high voltage a.c. supply is not covered by this standard. "/>
    <s v="Yes"/>
    <s v="Implemented in Europe as_x000a_SS-EN 61851-24_x000a_SS-EN 61851-24 AC 1"/>
    <x v="1"/>
    <s v="IEC/TC 69 "/>
    <s v="Active"/>
    <s v="SEK/TK 69"/>
    <s v="TBD"/>
    <x v="2"/>
  </r>
  <r>
    <n v="57"/>
    <s v="IEC 61851-24 (ed.2)"/>
    <s v="Electric vehicles conductive charging system – Part 24: Digital communication between a dc EV charging station and an electric vehicle for control of d.c. charging"/>
    <x v="1"/>
    <s v="TBD"/>
    <s v="No information"/>
    <s v="Yes"/>
    <s v="Under development"/>
    <x v="1"/>
    <s v="IEC/TC 69 "/>
    <s v="Active"/>
    <s v="SEK/TK 69"/>
    <s v="TBD"/>
    <x v="2"/>
  </r>
  <r>
    <n v="58"/>
    <s v="IEC 61980-1:2015 (ed.1)  _x000a_"/>
    <s v="Electric vehicle wireless power transfer (WPT) systems –_x000a_Part 1: General requirements"/>
    <x v="0"/>
    <s v="This part of IEC 61980 applies to the equipment for the wireless transfer of electric power from the supply network to electric road vehicles for purposes of supplying electric energy to the RESS (Rechargeable energy storage system) and/or other on-board electrical systems in an operational state when connected to the supply network, at standard supply voltages ratings per IEC 60038 up to 1 000 V a.c. and up to 1 500 V d.c."/>
    <s v="This standard does not apply to:_x000a_– safety aspects related to maintenance;_x000a_– trolley buses, rail vehicles and vehicles designed primarily for use off-road;_x000a_– WPT vehicle power supply circuit, which is covered by ISO 6469 series, ISO 19363;_x000a_– EMC requirements for on-board equipment while connected, which are covered in IEC 61851-21-1;_x000a_– high level communication which are covered in ISO/IEC 15118 series. "/>
    <s v="Yes"/>
    <s v="-"/>
    <x v="1"/>
    <s v="IEC/TC 69 "/>
    <s v="Active"/>
    <s v="SEK/TK 69"/>
    <s v="TBD"/>
    <x v="1"/>
  </r>
  <r>
    <n v="59"/>
    <s v="IEC TS 61980-2"/>
    <s v="Electric vehicle wireless power transfer (WPT) systems - Part 2 specific requirements for communication between electric road vehicle (EV) and infrastructure with respect to wireless power transfer (WPT) systems"/>
    <x v="1"/>
    <s v="TBD"/>
    <s v="No information"/>
    <s v="Yes"/>
    <s v="Under development"/>
    <x v="1"/>
    <s v="IEC/TC 69 "/>
    <s v="Active"/>
    <s v="SEK/TK 69"/>
    <s v="TBD"/>
    <x v="1"/>
  </r>
  <r>
    <n v="60"/>
    <s v="IEC TS 61980-3"/>
    <s v="Electric vehicle wireless power transfer (WPT) systems - Part 3: Specific requirements for_x000a_the magnetic field power transfer systems"/>
    <x v="1"/>
    <s v="TBD"/>
    <s v="No information"/>
    <s v="Yes"/>
    <s v="Under development"/>
    <x v="1"/>
    <s v="IEC/TC 69 "/>
    <s v="Active"/>
    <s v="SEK/TK 69"/>
    <s v="TBD"/>
    <x v="1"/>
  </r>
  <r>
    <n v="61"/>
    <s v="IEC 61982:2012 _x000a_"/>
    <s v="Secondary batteries (except lithium) for the propulsion of electric road vehicles - Performance and endurance tests"/>
    <x v="0"/>
    <s v="This International Standard is applicable to performance and endurance tests for secondary batteries used for vehicle propulsion applications. Its objective is to specify certain essential characteristics of cells, batteries, monoblocks, modules and battery systems used for propulsion of electric road vehicles, including hybrid electric vehicles, together with the relevant test methods for their specification. This standard is applicable to lead-acid batteries, Ni/Cd batteries, Ni/MH batteries and sodium based batteries used in electric road vehicles."/>
    <s v="This standard is not applicable to lithium-ion batteries for automobile application that are specified in IEC 62660-1, IEC 62660-2, ISO 12405-1 and ISO 12405-2 (to be published). "/>
    <s v="No"/>
    <s v="SS-EN 61982"/>
    <x v="0"/>
    <s v="IEC/TC 21"/>
    <s v="Not known"/>
    <s v="SEK/TK 21"/>
    <s v="TBD"/>
    <x v="0"/>
  </r>
  <r>
    <n v="62"/>
    <s v="IEC 61982-4:2015 _x000a_"/>
    <s v="Secondary batteries (except lithium) for the propulsion of electric road vehicles - Part 4: Safety requirements of nickel-metal hydride cells and modules"/>
    <x v="0"/>
    <s v="This Part of IEC 61982 specifies test procedures and acceptance criteria for safety performance of nickel-metal hydride (Ni-MH) secondary cells and modules used for the propulsion of electric vehicles (EV) including battery electric vehicles (BEV) and hybrid electric vehicles (HEV)."/>
    <s v="This standard is not applicable to lithium-ion batteries."/>
    <s v="No"/>
    <s v="SS-EN_61982-4"/>
    <x v="0"/>
    <s v="IEC/TC 21"/>
    <s v="Not known"/>
    <s v="SEK/TK 21"/>
    <s v="TBD"/>
    <x v="0"/>
  </r>
  <r>
    <n v="63"/>
    <s v="IEC 62196-1:2014 (ed.3)"/>
    <s v="Plugs, socket-outlets, vehicle couplers and vehicle inlets - Conductive charging of electric vehicles - Part 1: Charging of electric vehicles up to 250 A a.c. and 400 A d.c."/>
    <x v="0"/>
    <s v="This part of IEC 62196 is applicable to plugs, socket-outlets, vehicle connectors, vehicle inlets and cable assemblies for electric vehicles, herein referred to as “accessories”, intended for use in conductive charging systems which incorporate control means, with a rated operating voltage not exceeding _x000a_– 690 V a.c. 50 Hz to 60 Hz, at a rated current not exceeding 250 A,_x000a_– 1 500 V d.c. at a rated current not exceeding 400 A."/>
    <s v="This part of IEC 62196 does not apply to those standardised accessories used in charging systems where the use of such accessories constructed to the requirements of other standards is permitted. These accessories are intended to be connected only to cables with copper or copper-alloy conductors."/>
    <s v="Yes"/>
    <s v="Implemented in Europe as SS-EN 62196-1._x000a_IEC 62196-1 is currently under revision."/>
    <x v="1"/>
    <s v="IEC/TC 23/SC 23H"/>
    <s v="Active"/>
    <s v="SEK/TK 23"/>
    <s v="TBD"/>
    <x v="2"/>
  </r>
  <r>
    <n v="64"/>
    <s v="IEC 62196-1 (ed.4)"/>
    <s v="Plugs, socket-outlets, vehicle connectors and vehicle inlets - Conductive charging of electric vehicles - Part 1: General requirements"/>
    <x v="1"/>
    <s v="TBD"/>
    <s v="No information"/>
    <s v="Yes"/>
    <s v="Under development"/>
    <x v="1"/>
    <s v="IEC/TC 23/SC 23H"/>
    <s v="Active"/>
    <s v="SEK/TK 23"/>
    <s v="TBD"/>
    <x v="2"/>
  </r>
  <r>
    <n v="65"/>
    <s v="IEC 62196-2:2016"/>
    <s v="Plugs, socket-outlets, vehicle connectors and vehicle inlets - Conductive charging of electric vehicles - Part 2: Dimensional compatibility and interchangeability requirements for a.c. pin and contact-tube accessories"/>
    <x v="0"/>
    <s v="This part of IEC 62196 applies to plugs, socket-outlets, vehicle connectors and vehicle inlets with pins and contact-tubes of standardized configurations, herein referred to as accessories. They have a nominal rated operating voltage not exceeding 480 V a.c., 50 Hz to 60 Hz, and a rated current not exceeding 63 A three-phase or 70 A single phase, for use in conductive charging of electric vehicles."/>
    <s v="No information"/>
    <s v="No"/>
    <s v="Implemented in Europe as SS-EN 62196-2"/>
    <x v="1"/>
    <s v="IEC/TC 23/SC 23H"/>
    <s v="Active"/>
    <s v="SEK/TK 23"/>
    <s v="TBD"/>
    <x v="2"/>
  </r>
  <r>
    <n v="66"/>
    <s v="IEC 62196-3:2014"/>
    <s v="Plugs, socket-outlets, vehicle connectors and vehicle inlets - Conductive charging of electric vehicles - Part 3: Dimensional compatibility and interchangeability requirements for d.c. and a.c./d.c. pin and contact-tube vehicle couplers"/>
    <x v="0"/>
    <s v="This part of IEC 62196 is applicable to vehicle couplers with pins and contact-tubes of standardized configuration, herein also referred to as “accessories”, intended for use in electric vehicle conductive charging systems which incorporate control means, with rated operating voltage up to 1 500 V d.c. and rated current up to 250 A, and 1 000 V a.c. and rated current up to 250 A."/>
    <s v="No information"/>
    <s v="No"/>
    <s v="Implemented in Europe as SS-EN 62196-3"/>
    <x v="1"/>
    <s v="IEC/TC 23/SC 23H"/>
    <s v="Active"/>
    <s v="SEK/TK 23"/>
    <s v="TBD"/>
    <x v="2"/>
  </r>
  <r>
    <n v="67"/>
    <s v="IEC 62196-3-1"/>
    <s v="Plugs,socket-outlets, vehicle connectors and vehicle inlets – Conductive charging of electric vehicles – Part 3-1: Vehicle connector, vehicle inlet and cable assembly intended to be used with a thermal management system for DC charging"/>
    <x v="1"/>
    <s v="TBD"/>
    <s v="No information"/>
    <s v="No"/>
    <s v="-"/>
    <x v="1"/>
    <s v="IEC/TC 23/SC 23H"/>
    <s v="Active"/>
    <s v="SEK/TK 23"/>
    <s v="TBD"/>
    <x v="2"/>
  </r>
  <r>
    <n v="68"/>
    <s v="IEC TS 62196-4"/>
    <s v="Plugs, socket-outlets, and vehicle couplers – Conductive charging of electric vehicles – Part 4: Dimensional compatibility and interchangeability requirements for DC pin and contact-tube accessories for class II or class III applications"/>
    <x v="1"/>
    <s v="TBD"/>
    <s v="No information"/>
    <s v="No"/>
    <s v="-"/>
    <x v="1"/>
    <s v="IEC/TC 23/SC 23H"/>
    <s v="Not known"/>
    <s v="SEK/TK 23"/>
    <s v="TBD"/>
    <x v="2"/>
  </r>
  <r>
    <n v="69"/>
    <s v="IEC TS 62196-6"/>
    <s v="Plugs, socket-outlets, vehicle connectors and vehicle inlets – Conductive charging of electric vehicles – Part 6: Dimensional compatibility and interchangeability requirements for DC pin and contact-tube vehicle couplers for DC EV supply equipment where protection relies on electrical separation"/>
    <x v="1"/>
    <s v="TBD"/>
    <s v="No information"/>
    <s v="No"/>
    <s v="-"/>
    <x v="1"/>
    <s v="IEC/TC 23/SC 23H"/>
    <s v="Not known"/>
    <s v="SEK/TK 23"/>
    <s v="TBD"/>
    <x v="2"/>
  </r>
  <r>
    <n v="70"/>
    <s v="IEC 62576:2018"/>
    <s v="Electric double-layer capacitors for use in hybrid electric vehicles - Test methods for electrical characteristics"/>
    <x v="0"/>
    <s v="This document describes the methods for testing electrical characteristics of electric double-layer capacitor cells (hereinafter referred to as &quot;capacitor&quot;) used for peak power assistance in hybrid electric vehicles."/>
    <s v="No information"/>
    <s v="Yes"/>
    <s v="-"/>
    <x v="0"/>
    <s v="IEC/TC 69 "/>
    <s v="Not known"/>
    <s v="SEK/TK 69"/>
    <s v="TBD"/>
    <x v="0"/>
  </r>
  <r>
    <n v="71"/>
    <s v="IEC 62831"/>
    <s v="User identification in Electric Vehicle Service Equipment using a smartcard"/>
    <x v="1"/>
    <s v="TBD"/>
    <s v="No information"/>
    <s v="TBD"/>
    <s v="-"/>
    <x v="2"/>
    <s v="IEC/TC 69 "/>
    <s v="Not known"/>
    <s v="SEK/TK 69"/>
    <s v="TBD"/>
    <x v="0"/>
  </r>
  <r>
    <n v="72"/>
    <s v="IEC TS 62840-1:2016"/>
    <s v="Electric vehicle battery swap system - Part 1: General and guidance"/>
    <x v="0"/>
    <s v="This part of IEC 62840, which is a Technical Specification, gives the general overview for battery swap systems, for the purposes of swapping batteries of electric road vehicles (EVs) when the vehicle powertrain is turned off and when the battery swap system is connected to the supply network at standard supply voltages according to IEC 60038 with a rated voltage up to 1000 V AC and up to 1500 V DC. "/>
    <s v="This document is not applicable to:_x000a_• aspects related to maintenance and service of the battery swap station (BSS);_x000a_• trolley buses, rail vehicles and vehicles designed primarily for use off-road;_x000a_• maintenance and service of EVs._x000a_"/>
    <s v="No"/>
    <s v="-"/>
    <x v="0"/>
    <s v="IEC/TC 69 "/>
    <s v="Not known"/>
    <s v="SEK/TK 69"/>
    <s v="TBD"/>
    <x v="0"/>
  </r>
  <r>
    <n v="73"/>
    <s v="IEC 62840-2:2016 _x000a_"/>
    <s v="Electric vehicle battery swap system - Part 2: Safety requirements"/>
    <x v="0"/>
    <s v="This part of IEC 62840 provides the safety requirements for a battery swap system, for the purposes of swapping swappable battery system (SBS) of electric vehicles. The battery swap system is intended to be connected to the supply network. The power supply is up to 1000 V AC or up to 1500 V d.c, in accordance with IEC 60038."/>
    <s v="This standard is not applicable to:_x000a_• aspects related to maintenance and service of the battery swap station (BSS);_x000a_• trolley buses, rail vehicles and vehicles designed primarily for use off-road;_x000a_• maintenance and service of EVs."/>
    <s v="No"/>
    <s v="-"/>
    <x v="0"/>
    <s v="IEC/TC 69 "/>
    <s v="Not known"/>
    <s v="SEK/TK 69"/>
    <s v="TBD"/>
    <x v="0"/>
  </r>
  <r>
    <n v="74"/>
    <s v="IEC 62660-1:2010 _x000a_"/>
    <s v="Secondary lithium-ion cells for the propulsion of electric road vehicles - Part 1: Performance testing"/>
    <x v="0"/>
    <s v="This part of IEC 62660 specifies performance and life testing of secondary lithium-ion cells used for propulsion of electric vehicles including battery electric vehicles (BEV) and hybrid electric vehicles (HEV)."/>
    <s v="No information"/>
    <s v="No"/>
    <s v="-"/>
    <x v="0"/>
    <s v="IEC/TC 21"/>
    <s v="Not known"/>
    <s v="SEK/TK 21"/>
    <s v="TBD"/>
    <x v="0"/>
  </r>
  <r>
    <n v="75"/>
    <s v="IEC 62660-2:2010 _x000a_"/>
    <s v="Secondary lithium-ion cells for the propulsion of electric road vehicles - Part 2: Reliability and abuse testing_x000a_"/>
    <x v="0"/>
    <s v="This part of IEC 62660 specifies test procedures to observe the reliability and abuse behaviour of secondary lithium-ion cells used for propulsion of electric vehicles including battery electric vehicles (BEV) and hybrid electric vehicles (HEV). "/>
    <s v="No information"/>
    <s v="No"/>
    <s v="-"/>
    <x v="0"/>
    <s v="IEC/TC 21"/>
    <s v="Not known"/>
    <s v="SEK/TK 21"/>
    <s v="TBD"/>
    <x v="0"/>
  </r>
  <r>
    <n v="76"/>
    <s v="IEC 62660-3:2016 "/>
    <s v="Secondary lithium-ion cells for the propulsion of electric road vehicles - Part 3: Safety requirements"/>
    <x v="0"/>
    <s v="It specifies test procedures and the acceptance criteria for safety performance of secondary lithium-ion cells and cell blocks used for the propulsion of electric vehicles (EV) including battery electric vehicles (BEV) and hybrid electric vehicles (HEV)."/>
    <s v="No information"/>
    <s v="No"/>
    <s v="-"/>
    <x v="0"/>
    <s v="IEC/TC 21"/>
    <s v="Not known"/>
    <s v="SEK/TK 21"/>
    <s v="TBD"/>
    <x v="0"/>
  </r>
  <r>
    <n v="77"/>
    <s v="IEC TR 62660-4:2017 _x000a__x000a_"/>
    <s v="Secondary lithium-ion cells for the propulsion of electric road vehicles - Part 4: Candidate alternative test methods for the internal short circuit test of IEC 62660-3"/>
    <x v="0"/>
    <s v="It provides the test data on the candidate alternative test methods for the internal short circuit test according to 6.4.4.2.2 of IEC 62660-3:2016."/>
    <s v="No information"/>
    <s v="No"/>
    <s v="-"/>
    <x v="0"/>
    <s v="IEC/TC 21"/>
    <s v="Not known"/>
    <s v="SEK/TK 21"/>
    <s v="TBD"/>
    <x v="0"/>
  </r>
  <r>
    <n v="78"/>
    <s v="IEC 61439-7:2018"/>
    <s v="Low-voltage switchgear and controlgear assemblies - Part 7: Assemblies for specific applications such as marinas, camping sites, market squares, electric vehicle charging stations"/>
    <x v="0"/>
    <s v="IEC 61439-7:2018 defines the specific requirements of assemblies as follows:_x000a_- assemblies for which the rated voltage does not exceed 1 000 V in the case of AC or 1 500 V in the case of DC;_x000a_– assemblies intended for use in connection with the generation, transmission, distribution and conversion of electric energy, and for the control of electric energy consuming equipment;_x000a_– assemblies operated by ordinary persons (e.g. plug and unplug of electrical equipment);_x000a_– assemblies intended to be installed and used in market squares, marinas, campsites and other similar outdoor public sites;_x000a_– assemblies intended for charging stations for electric vehicles (AEVCS) for Mode 3 and Mode 4. They are designed to integrate the functionality and additional requirements for electric vehicle conductive charging systems according to IEC 61851-1:2017."/>
    <s v="No information"/>
    <s v="Yes"/>
    <s v="Elways: Applicable to Electric Roads. In case no maximum power limit for the low-voltage switchgear is specified in this standard, this standard could be relevant for the choice of switchgear. At this time, none of the major electric road developers (Elways, Alstom, Elonroad and Elväg E16/Gävle) is feeding their road systems with nominal voltages higher than 1000 V DC or 1500 V AC."/>
    <x v="1"/>
    <s v="IEC/TC 121/SC 121B"/>
    <s v="Not known"/>
    <s v="TBD"/>
    <s v="TBD"/>
    <x v="0"/>
  </r>
  <r>
    <n v="79"/>
    <s v="IEC 60364-7-722:2018"/>
    <s v="Low-voltage electrical installations –_x000a_Part 7-722: Requirements for special installations or locations – Supplies for electric vehicles"/>
    <x v="0"/>
    <s v="The particular requirements of this document apply to_x000a_• circuits intended to supply energy to electric vehicles, and_x000a_• circuits intended for feeding back electricity from electric vehicles._x000a_Circuits covered by this document are terminated at the connecting point."/>
    <s v="No information"/>
    <s v="Yes"/>
    <s v="-"/>
    <x v="3"/>
    <s v="IEC/TC 64"/>
    <s v="Not known"/>
    <s v="TBD"/>
    <s v="TBD"/>
    <x v="0"/>
  </r>
  <r>
    <n v="80"/>
    <s v="IEC 63110-1"/>
    <s v="Protocol for Management of Electric Vehicles charging and discharging infrastructures - Part 1: Basic Definitions, Use Cases and architectures"/>
    <x v="1"/>
    <s v="TBD"/>
    <s v="No information"/>
    <s v="Yes"/>
    <s v="-"/>
    <x v="2"/>
    <s v="IEC/TC 69 "/>
    <s v="TBD"/>
    <s v="SEK/TK 69"/>
    <s v="TBD"/>
    <x v="0"/>
  </r>
  <r>
    <n v="81"/>
    <s v="IEC 63110-2"/>
    <s v="Protocol for Management of Electric Vehicles charging and discharging infrastructures - Part 2: Technical protocol specifications and requirements"/>
    <x v="1"/>
    <s v="TBD"/>
    <s v="No information"/>
    <s v="Yes"/>
    <s v="-"/>
    <x v="2"/>
    <s v="IEC/TC 69 "/>
    <s v="TBD"/>
    <s v="SEK/TK 69"/>
    <s v="TBD"/>
    <x v="0"/>
  </r>
  <r>
    <n v="82"/>
    <s v="IEC 63110-3"/>
    <s v="Protocol for Management of Electric Vehicles charging and discharging infrastructures - Part 3: Requirements for conformance tests"/>
    <x v="1"/>
    <s v="TBD"/>
    <s v="No information"/>
    <s v="Yes"/>
    <s v="-"/>
    <x v="2"/>
    <s v="IEC/TC 69 "/>
    <s v="TBD"/>
    <s v="SEK/TK 69"/>
    <s v="TBD"/>
    <x v="0"/>
  </r>
  <r>
    <n v="83"/>
    <s v="IEC 63119-1"/>
    <s v="Information exchange for Electric Vehicle charging roaming service - Part 1:General"/>
    <x v="1"/>
    <s v="TBD"/>
    <s v="No information"/>
    <s v="Yes"/>
    <s v="-"/>
    <x v="2"/>
    <s v="IEC/TC 69 "/>
    <s v="TBD"/>
    <s v="SEK/TK 69"/>
    <s v="TBD"/>
    <x v="0"/>
  </r>
  <r>
    <n v="84"/>
    <s v="IEC 63119-2"/>
    <s v="Information exchange for Electric Vehicle charging roaming service - Part 2: Use cases"/>
    <x v="1"/>
    <s v="TBD"/>
    <s v="No information"/>
    <s v="Yes"/>
    <s v="-"/>
    <x v="2"/>
    <s v="IEC/TC 69 "/>
    <s v="TBD"/>
    <s v="SEK/TK 69"/>
    <s v="TBD"/>
    <x v="0"/>
  </r>
  <r>
    <n v="85"/>
    <s v="IEC 63119-3"/>
    <s v="Information exchange for Electric Vehicle charging roaming service - Part 3: Message structure"/>
    <x v="1"/>
    <s v="TBD"/>
    <s v="No information"/>
    <s v="Yes"/>
    <s v="-"/>
    <x v="2"/>
    <s v="IEC/TC 69 "/>
    <s v="TBD"/>
    <s v="SEK/TK 69"/>
    <s v="TBD"/>
    <x v="0"/>
  </r>
  <r>
    <n v="86"/>
    <s v="IEC 63119-4"/>
    <s v="Information exchange for Electric Vehicle charging roaming service  - Part 4: Cybersecurity and information privacy_x000a_"/>
    <x v="1"/>
    <s v="TBD"/>
    <s v="No information"/>
    <s v="Yes"/>
    <s v="-"/>
    <x v="2"/>
    <s v="IEC/TC 69 "/>
    <s v="TBD"/>
    <s v="SEK/TK 69"/>
    <s v="TBD"/>
    <x v="0"/>
  </r>
  <r>
    <n v="87"/>
    <s v="SS-EN 12736:2001"/>
    <s v="Electrically propelled road vehicles - Airborne acoustical noise of vehicle during charging with on-board chargers - Determination of sound power level"/>
    <x v="0"/>
    <s v="TBD"/>
    <s v="No information"/>
    <s v="TBD"/>
    <s v="Standards for noise measurement not investigated."/>
    <x v="3"/>
    <s v="TBD"/>
    <s v="TBD"/>
    <s v="TBD"/>
    <s v="TBD"/>
    <x v="0"/>
  </r>
  <r>
    <n v="88"/>
    <s v="SS-EN 13444-1:2001 "/>
    <s v="Electrically propelled road vehicles - Measurement of emissions of hybrid vehicles - Part 1: Thermal electric hybrid vehicles"/>
    <x v="0"/>
    <s v="TBD"/>
    <s v="No information"/>
    <s v="TBD"/>
    <s v="Will probably be replaced by more recent ISO standards."/>
    <x v="3"/>
    <s v="TBD"/>
    <s v="TBD"/>
    <s v="TBD"/>
    <s v="TBD"/>
    <x v="0"/>
  </r>
  <r>
    <n v="89"/>
    <s v="SS-EN 13447:2001"/>
    <s v="Electrically propelled road vehicles - Terminology"/>
    <x v="0"/>
    <s v="TBD"/>
    <s v="No information"/>
    <s v="TBD"/>
    <s v="ISO/TR 8713 contains more recent terminology."/>
    <x v="3"/>
    <s v="TBD"/>
    <s v="TBD"/>
    <s v="TBD"/>
    <s v="TBD"/>
    <x v="0"/>
  </r>
  <r>
    <n v="90"/>
    <s v="SS-EN 61851-1:2011"/>
    <s v="Electric vehicle conductive charging system - Part 1: General requirements"/>
    <x v="0"/>
    <s v="TBD"/>
    <s v="No information"/>
    <s v="TBD"/>
    <s v="Implemented EN version_x000a_Elways: Applicable to Electric Roads. The voltage ranges of “a.c. supply voltages up to 1 000 V and at d.c. voltages up to 1 500 V” are applicable to the electric road systems currently being developed: Elways (800 V AC), Alstom (750 V DC), Elonroad (750 V DC)."/>
    <x v="3"/>
    <s v="TBD"/>
    <s v="TBD"/>
    <s v="TBD"/>
    <s v="TBD"/>
    <x v="2"/>
  </r>
  <r>
    <n v="91"/>
    <s v="SS-EN 61851-21:2002"/>
    <s v="Electric vehicle conductive charging system - Part 21: Electric vehicle requirements for conductive connection to an a.c/d.c. supply"/>
    <x v="0"/>
    <s v="TBD"/>
    <s v="No information"/>
    <s v="TBD"/>
    <s v="Implemented EN version"/>
    <x v="3"/>
    <s v="TBD"/>
    <s v="TBD"/>
    <s v="TBD"/>
    <s v="TBD"/>
    <x v="2"/>
  </r>
  <r>
    <n v="92"/>
    <s v="SS-EN 61851-22:2002"/>
    <s v="Electric vehicle conductive charging system - Part 22: AC electric vehicle charging station"/>
    <x v="0"/>
    <s v="TBD"/>
    <s v="No information"/>
    <s v="TBD"/>
    <s v="Implemented EN version"/>
    <x v="3"/>
    <s v="TBD"/>
    <s v="TBD"/>
    <s v="TBD"/>
    <s v="TBD"/>
    <x v="2"/>
  </r>
  <r>
    <n v="93"/>
    <s v="CLC/TS 50457-1:2008"/>
    <s v="Conductive charging for electric vehicles - Part 1: D.C. charging station"/>
    <x v="0"/>
    <s v="TBD"/>
    <s v="No information"/>
    <s v="TBD"/>
    <s v="Elways: Not applicable to Electric Roads. In the abstract for this standard it is mentioned that “This Technical Specification, together with EN 61851-1, gives the requirements for d.c. electric vehicle charging stations for conductive connection to the vehicle, with an a.c. supply voltage per IEC 60038, up to 690 V”. The electric road systems currently using DC, i.e. Alstom and Elonroad, use a DC voltage level of 750 V. In order to get this voltage on the DC side it is generally preferable to have an AC supply voltage higher than 690 V."/>
    <x v="3"/>
    <s v="TBD"/>
    <s v="TBD"/>
    <s v="TBD"/>
    <s v="TBD"/>
    <x v="2"/>
  </r>
  <r>
    <n v="94"/>
    <s v="CLC/TS 50457-2:2008"/>
    <s v="Conductive charging for electric vehicles - Part 2: Communication protocol between off-board charger and electric vehicle"/>
    <x v="0"/>
    <s v="TBD"/>
    <s v="No information"/>
    <s v="TBD"/>
    <s v="-"/>
    <x v="3"/>
    <s v="TBD"/>
    <s v="TBD"/>
    <s v="TBD"/>
    <s v="TBD"/>
    <x v="2"/>
  </r>
  <r>
    <n v="95"/>
    <s v="SS-EN ISO 15118-1:2015"/>
    <s v="Vägfordon - Gränssnitt för kommunikation mellan laddningsbart fordon och laddstation (V2G) - Del 1: Allmän information och användningsfall (ISO 15118-1:2013)"/>
    <x v="0"/>
    <s v="TBD"/>
    <s v="No information"/>
    <s v="Yes"/>
    <s v="Implemented EN version"/>
    <x v="3"/>
    <s v="TBD"/>
    <s v="TBD"/>
    <s v="TBD"/>
    <s v="TBD"/>
    <x v="0"/>
  </r>
  <r>
    <n v="96"/>
    <s v="SS-EN ISO 15118-2:2016"/>
    <s v="Vägfordon - Gränssnitt för kommunikation mellan laddningsbart fordon och laddstation (V2G) - Del 2: Krav för nätverks- och applikationsprotokoll (ISO 15118-2:2014)"/>
    <x v="0"/>
    <s v="TBD"/>
    <s v="No information"/>
    <s v="Yes"/>
    <s v="Implemented EN version"/>
    <x v="3"/>
    <s v="TBD"/>
    <s v="TBD"/>
    <s v="TBD"/>
    <s v="TBD"/>
    <x v="0"/>
  </r>
  <r>
    <n v="97"/>
    <s v="SS-EN ISO 15118-3:2016"/>
    <s v="Vägfordon - Gränssnitt för kommunikation mellan laddningsbart fordon och laddstation (V2G) - Del 3: Krav för fysiskt skikt och länkskikt (ISO 15118-3:2015)"/>
    <x v="0"/>
    <s v="TBD"/>
    <s v="No information"/>
    <s v="Yes"/>
    <s v="Implemented EN version"/>
    <x v="3"/>
    <s v="TBD"/>
    <s v="TBD"/>
    <s v="TBD"/>
    <s v="TBD"/>
    <x v="0"/>
  </r>
  <r>
    <n v="98"/>
    <s v="SS-EN ISO 17409:2017"/>
    <s v="Eldrivna vägfordon - Anslutning till extern laddning - Säkerhetskrav (ISO 17409:2015, Corrected version 2015-12-15)"/>
    <x v="0"/>
    <s v="TBD"/>
    <s v="No information"/>
    <s v="Yes"/>
    <s v="Implemented EN version._x000a_Elways: Possibly applicable to Electric Roads. This standard may be applicable to electric roads, as long as it does not prohibit charging of electrical vehicles while driving (like for instance the EU/UN document 42011X0302(01) does). "/>
    <x v="3"/>
    <s v="TBD"/>
    <s v="TBD"/>
    <s v="TBD"/>
    <s v="TBD"/>
    <x v="0"/>
  </r>
  <r>
    <n v="99"/>
    <s v="NP 50xxx (CLC/TC9X)"/>
    <s v="Current Collectors for ground-level feeding system on Commercial Road Vehicles in Operation"/>
    <x v="2"/>
    <s v="TBD"/>
    <s v="No information"/>
    <s v="Yes"/>
    <s v="New work item within TC9X regarding Road Vehicles, SG 30. Swedish representatives Dan Zethraeus, Olof Brandt Lundqvist."/>
    <x v="1"/>
    <s v="CLC/TC 9X"/>
    <s v="TBD"/>
    <s v="TBD"/>
    <s v="TBD"/>
    <x v="4"/>
  </r>
  <r>
    <n v="100"/>
    <s v="NP 50xxx (CLC/TC9X)"/>
    <s v="Current collectors on commercial road vehicles in overhead contact line operation"/>
    <x v="2"/>
    <s v="TBD"/>
    <s v="No information"/>
    <s v="Yes"/>
    <s v="New work item within TC9X regarding Road Vehicles, WG 27. Swedish representative Martin Skoglund."/>
    <x v="1"/>
    <s v="CLC/TC 9X"/>
    <s v="TBD"/>
    <s v="TBD"/>
    <s v="TBD"/>
    <x v="3"/>
  </r>
  <r>
    <n v="101"/>
    <s v="UL 1564:2015"/>
    <s v="Industrial battery chargers"/>
    <x v="3"/>
    <s v="TBD"/>
    <s v="No information"/>
    <s v="TBD"/>
    <s v="-"/>
    <x v="3"/>
    <s v="TBD"/>
    <s v="TBD"/>
    <s v="TBD"/>
    <s v="TBD"/>
    <x v="5"/>
  </r>
  <r>
    <n v="102"/>
    <s v="UL1642:2012"/>
    <s v="Safety of Lithium-Ion Batteries – Testing"/>
    <x v="3"/>
    <s v="TBD"/>
    <s v="No information"/>
    <s v="TBD"/>
    <s v="-"/>
    <x v="3"/>
    <s v="TBD"/>
    <s v="TBD"/>
    <s v="TBD"/>
    <s v="TBD"/>
    <x v="5"/>
  </r>
  <r>
    <n v="103"/>
    <s v="UL 2202:2009"/>
    <s v="Electric Vehicle (EV) Charging System Equipment"/>
    <x v="3"/>
    <s v="TBD"/>
    <s v="No information"/>
    <s v="TBD"/>
    <s v="-"/>
    <x v="3"/>
    <s v="TBD"/>
    <s v="TBD"/>
    <s v="TBD"/>
    <s v="TBD"/>
    <x v="5"/>
  </r>
  <r>
    <n v="104"/>
    <s v="UL 2231-1:2012 "/>
    <s v="Safety for Personnel Protection Systems for Electric Vehicle (EV) Supply Circuits: General Requirements"/>
    <x v="3"/>
    <s v="TBD"/>
    <s v="No information"/>
    <s v="TBD"/>
    <s v="-"/>
    <x v="3"/>
    <s v="TBD"/>
    <s v="TBD"/>
    <s v="TBD"/>
    <s v="TBD"/>
    <x v="5"/>
  </r>
  <r>
    <n v="105"/>
    <s v="UL 2231-2:2012"/>
    <s v="Safety for Personnel Protection Systems for Electric Vehicle (EV) Supply Circuits: Particular Requirements for Protection Devices for Use in Charging Systems"/>
    <x v="3"/>
    <s v="TBD"/>
    <s v="No information"/>
    <s v="TBD"/>
    <s v="-"/>
    <x v="3"/>
    <s v="TBD"/>
    <s v="TBD"/>
    <s v="TBD"/>
    <s v="TBD"/>
    <x v="5"/>
  </r>
  <r>
    <n v="106"/>
    <s v="UL 2251:2017   "/>
    <s v="Plugs, Receptacles and Couplers for Electric Vehicles"/>
    <x v="3"/>
    <s v="TBD"/>
    <s v="No information"/>
    <s v="TBD"/>
    <s v="-"/>
    <x v="3"/>
    <s v="TBD"/>
    <s v="TBD"/>
    <s v="TBD"/>
    <s v="TBD"/>
    <x v="5"/>
  </r>
  <r>
    <n v="107"/>
    <s v="UL 2580:2013"/>
    <s v="Batteries for use in Electric Vehicles"/>
    <x v="3"/>
    <s v="TBD"/>
    <s v="No information"/>
    <s v="TBD"/>
    <s v="-"/>
    <x v="3"/>
    <s v="TBD"/>
    <s v="TBD"/>
    <s v="TBD"/>
    <s v="TBD"/>
    <x v="5"/>
  </r>
  <r>
    <n v="108"/>
    <s v="UL 2594:2016"/>
    <s v="Electric Vehicle Supply Equipment"/>
    <x v="3"/>
    <s v="TBD"/>
    <s v="No information"/>
    <s v="TBD"/>
    <s v="-"/>
    <x v="3"/>
    <s v="TBD"/>
    <s v="TBD"/>
    <s v="TBD"/>
    <s v="TBD"/>
    <x v="5"/>
  </r>
  <r>
    <n v="109"/>
    <s v="SAE J1654:2016"/>
    <s v="High Voltage Primary Cable"/>
    <x v="3"/>
    <s v="TBD"/>
    <s v="No information"/>
    <s v="TBD"/>
    <s v="-"/>
    <x v="3"/>
    <s v="TBD"/>
    <s v="TBD"/>
    <s v="TBD"/>
    <s v="TBD"/>
    <x v="5"/>
  </r>
  <r>
    <n v="110"/>
    <s v="SAE J1673:2012"/>
    <s v="High Voltage Automotive Wiring Assembly Design"/>
    <x v="3"/>
    <s v="TBD"/>
    <s v="No information"/>
    <s v="TBD"/>
    <s v="-"/>
    <x v="3"/>
    <s v="TBD"/>
    <s v="TBD"/>
    <s v="TBD"/>
    <s v="TBD"/>
    <x v="5"/>
  </r>
  <r>
    <n v="111"/>
    <s v="SAE J1711:2010"/>
    <s v="Recommended Practice for Measuring the Exhaust Emissions and Fuel Economy of Hybrid-Electric Vehicles"/>
    <x v="3"/>
    <s v="TBD"/>
    <s v="No information"/>
    <s v="TBD"/>
    <s v="-"/>
    <x v="3"/>
    <s v="TBD"/>
    <s v="TBD"/>
    <s v="TBD"/>
    <s v="TBD"/>
    <x v="5"/>
  </r>
  <r>
    <n v="112"/>
    <s v="SAE J1715:2014"/>
    <s v="Hybrid Electric Vehicle (HEV) &amp; Electric Vehicle (EV) Terminology"/>
    <x v="3"/>
    <s v="TBD"/>
    <s v="No information"/>
    <s v="TBD"/>
    <s v="-"/>
    <x v="3"/>
    <s v="TBD"/>
    <s v="TBD"/>
    <s v="TBD"/>
    <s v="TBD"/>
    <x v="5"/>
  </r>
  <r>
    <n v="113"/>
    <s v="SAE J1742:2010"/>
    <s v="Connections for High Voltage On-Board Road Vehicle Electrical Wiring"/>
    <x v="3"/>
    <s v="TBD"/>
    <s v="No information"/>
    <s v="TBD"/>
    <s v="-"/>
    <x v="3"/>
    <s v="TBD"/>
    <s v="TBD"/>
    <s v="TBD"/>
    <s v="TBD"/>
    <x v="5"/>
  </r>
  <r>
    <n v="114"/>
    <s v="SAE J1766:2014"/>
    <s v="Recommended Practice for Electric and Hybrid Electric Vehicle Battery Systems Crash Integrity Testing"/>
    <x v="3"/>
    <s v="TBD"/>
    <s v="No information"/>
    <s v="TBD"/>
    <s v="-"/>
    <x v="3"/>
    <s v="TBD"/>
    <s v="TBD"/>
    <s v="TBD"/>
    <s v="TBD"/>
    <x v="5"/>
  </r>
  <r>
    <n v="115"/>
    <s v="SAE J1772:2016"/>
    <s v="SAE Electric Vehicle Conductive Charge Coupler"/>
    <x v="3"/>
    <s v="TBD"/>
    <s v="No information"/>
    <s v="TBD"/>
    <s v="-"/>
    <x v="3"/>
    <s v="TBD"/>
    <s v="TBD"/>
    <s v="TBD"/>
    <s v="TBD"/>
    <x v="5"/>
  </r>
  <r>
    <n v="116"/>
    <s v="SAE J1773:2014"/>
    <s v="SAE Electric Vehicle Inductively Coupled Charging"/>
    <x v="3"/>
    <s v="TBD"/>
    <s v="No information"/>
    <s v="TBD"/>
    <s v="-"/>
    <x v="3"/>
    <s v="TBD"/>
    <s v="TBD"/>
    <s v="TBD"/>
    <s v="TBD"/>
    <x v="5"/>
  </r>
  <r>
    <n v="117"/>
    <s v="SAE J2183:2012"/>
    <s v="60 V and 600 V Single Core Cables – Test Methods, Dimensions and Requirements (= ISO 6722)"/>
    <x v="3"/>
    <s v="TBD"/>
    <s v="No information"/>
    <s v="TBD"/>
    <s v="-"/>
    <x v="3"/>
    <s v="TBD"/>
    <s v="TBD"/>
    <s v="TBD"/>
    <s v="TBD"/>
    <x v="5"/>
  </r>
  <r>
    <n v="118"/>
    <s v="SAE J2289:2008"/>
    <s v="Electric Driver Battery Pack System: Functional Guidelines"/>
    <x v="3"/>
    <s v="TBD"/>
    <s v="No information"/>
    <s v="TBD"/>
    <s v="-"/>
    <x v="3"/>
    <s v="TBD"/>
    <s v="TBD"/>
    <s v="TBD"/>
    <s v="TBD"/>
    <x v="5"/>
  </r>
  <r>
    <n v="119"/>
    <s v="SAE J2344:2010"/>
    <s v="Guidelines for Electric Vehicle Safety"/>
    <x v="3"/>
    <s v="TBD"/>
    <s v="No information"/>
    <s v="TBD"/>
    <s v="-"/>
    <x v="3"/>
    <s v="TBD"/>
    <s v="TBD"/>
    <s v="TBD"/>
    <s v="TBD"/>
    <x v="5"/>
  </r>
  <r>
    <n v="120"/>
    <s v="SAE J2464:2009"/>
    <s v="Electric and Hybrid Electric Vehicle Rechargeable Energy Storage System (RESS) Safety and Abuse Testing"/>
    <x v="3"/>
    <s v="TBD"/>
    <s v="No information"/>
    <s v="TBD"/>
    <s v="-"/>
    <x v="3"/>
    <s v="TBD"/>
    <s v="TBD"/>
    <s v="TBD"/>
    <s v="TBD"/>
    <x v="5"/>
  </r>
  <r>
    <n v="121"/>
    <s v="SAE J2501:2012"/>
    <s v="Round, Screened and Unscreened, 60 V and 600 V Multicore Sheathed Cables – Basic and High Performance Test Methods and Requirements (= ISO 14572)"/>
    <x v="3"/>
    <s v="TBD"/>
    <s v="No information"/>
    <s v="TBD"/>
    <s v="-"/>
    <x v="3"/>
    <s v="TBD"/>
    <s v="TBD"/>
    <s v="TBD"/>
    <s v="TBD"/>
    <x v="5"/>
  </r>
  <r>
    <n v="122"/>
    <s v="SAE J2578:2014"/>
    <s v="Recommended Practice for General Fuel Cell Vehicle Safety "/>
    <x v="3"/>
    <s v="TBD"/>
    <s v="No information"/>
    <s v="TBD"/>
    <s v="-"/>
    <x v="3"/>
    <s v="TBD"/>
    <s v="TBD"/>
    <s v="TBD"/>
    <s v="TBD"/>
    <x v="5"/>
  </r>
  <r>
    <n v="123"/>
    <s v="SAE J2698:2014"/>
    <s v="Primary Single Phase Nominal 120 VAC Wiring Distribution Assembly Design - Truck and Bus"/>
    <x v="3"/>
    <s v="TBD"/>
    <s v="No information"/>
    <s v="TBD"/>
    <s v="-"/>
    <x v="3"/>
    <s v="TBD"/>
    <s v="TBD"/>
    <s v="TBD"/>
    <s v="TBD"/>
    <x v="5"/>
  </r>
  <r>
    <n v="124"/>
    <s v="SAE J2836/1:2010"/>
    <s v="Use Cases for Communication between Plug-in Vehicles and the Utility Grid"/>
    <x v="3"/>
    <s v="TBD"/>
    <s v="No information"/>
    <s v="TBD"/>
    <s v="-"/>
    <x v="3"/>
    <s v="TBD"/>
    <s v="TBD"/>
    <s v="TBD"/>
    <s v="TBD"/>
    <x v="5"/>
  </r>
  <r>
    <n v="125"/>
    <s v="SAE J2836/2:2011"/>
    <s v="Use Cases for Communication between Plug-in Vehicles and Off-Board DC Charger"/>
    <x v="3"/>
    <s v="TBD"/>
    <s v="No information"/>
    <s v="TBD"/>
    <s v="-"/>
    <x v="3"/>
    <s v="TBD"/>
    <s v="TBD"/>
    <s v="TBD"/>
    <s v="TBD"/>
    <x v="5"/>
  </r>
  <r>
    <n v="126"/>
    <s v="SAE J2836/3:2017"/>
    <s v="Use Cases for Plug-In Vehicle Communication as a Distributed Energy Resource"/>
    <x v="3"/>
    <s v="TBD"/>
    <s v="No information"/>
    <s v="TBD"/>
    <s v="-"/>
    <x v="3"/>
    <s v="TBD"/>
    <s v="TBD"/>
    <s v="TBD"/>
    <s v="TBD"/>
    <x v="5"/>
  </r>
  <r>
    <n v="127"/>
    <s v="SAE J2836/4:2017"/>
    <s v="Use Cases for Diagnostic Communication for Plug-in Electric Vehicles"/>
    <x v="3"/>
    <s v="TBD"/>
    <s v="No information"/>
    <s v="TBD"/>
    <s v="-"/>
    <x v="3"/>
    <s v="TBD"/>
    <s v="TBD"/>
    <s v="TBD"/>
    <s v="TBD"/>
    <x v="5"/>
  </r>
  <r>
    <n v="128"/>
    <s v="SAE J2836/5:2015"/>
    <s v="Use Cases for Customer Communication for Plug-in Electric Vehicles"/>
    <x v="3"/>
    <s v="TBD"/>
    <s v="No information"/>
    <s v="TBD"/>
    <s v="-"/>
    <x v="3"/>
    <s v="TBD"/>
    <s v="TBD"/>
    <s v="TBD"/>
    <s v="TBD"/>
    <x v="5"/>
  </r>
  <r>
    <n v="129"/>
    <s v="SAE J2836/6:2013"/>
    <s v="Use Cases for Wireless Charging Communication for Plug-in Electric Vehicles"/>
    <x v="3"/>
    <s v="TBD"/>
    <s v="No information"/>
    <s v="TBD"/>
    <s v="-"/>
    <x v="3"/>
    <s v="TBD"/>
    <s v="TBD"/>
    <s v="TBD"/>
    <s v="TBD"/>
    <x v="5"/>
  </r>
  <r>
    <n v="130"/>
    <s v="SAE J2841:2010"/>
    <s v="Utility Factor Definition for Plug-In Hybrid Electric Vehicles Using Travel Survey Data"/>
    <x v="3"/>
    <s v="TBD"/>
    <s v="No information"/>
    <s v="TBD"/>
    <s v="-"/>
    <x v="3"/>
    <s v="TBD"/>
    <s v="TBD"/>
    <s v="TBD"/>
    <s v="TBD"/>
    <x v="5"/>
  </r>
  <r>
    <n v="131"/>
    <s v="SAE J2847/1:2013"/>
    <s v="Communication for Smart Charging of Plug-in Electric Vehicles using Smart Energy Profile 2.0"/>
    <x v="3"/>
    <s v="TBD"/>
    <s v="No information"/>
    <s v="TBD"/>
    <s v="-"/>
    <x v="3"/>
    <s v="TBD"/>
    <s v="TBD"/>
    <s v="TBD"/>
    <s v="TBD"/>
    <x v="5"/>
  </r>
  <r>
    <n v="132"/>
    <s v="SAE J2847/2:2015"/>
    <s v="Communication between Plug-in Vehicles and Off-Board DC Chargers"/>
    <x v="3"/>
    <s v="TBD"/>
    <s v="No information"/>
    <s v="TBD"/>
    <s v="-"/>
    <x v="3"/>
    <s v="TBD"/>
    <s v="TBD"/>
    <s v="TBD"/>
    <s v="TBD"/>
    <x v="5"/>
  </r>
  <r>
    <n v="133"/>
    <s v="SAE J2847/3:2013"/>
    <s v="Communication for Plug-in Vehicles as a Distributed Energy Resource"/>
    <x v="3"/>
    <s v="TBD"/>
    <s v="No information"/>
    <s v="TBD"/>
    <s v="-"/>
    <x v="3"/>
    <s v="TBD"/>
    <s v="TBD"/>
    <s v="TBD"/>
    <s v="TBD"/>
    <x v="5"/>
  </r>
  <r>
    <n v="134"/>
    <s v="SAE J2929:2013"/>
    <s v="Electric and Hybrid Vehicle Propulsion Battery System Safety Standard - Lithium-based Rechargeable Cells"/>
    <x v="3"/>
    <s v="TBD"/>
    <s v="No information"/>
    <s v="TBD"/>
    <s v="-"/>
    <x v="3"/>
    <s v="TBD"/>
    <s v="TBD"/>
    <s v="TBD"/>
    <s v="TBD"/>
    <x v="5"/>
  </r>
  <r>
    <n v="135"/>
    <s v="SAE J3105"/>
    <s v="Electric Vehicle Power Transfer System Using a Mechanized Coupler"/>
    <x v="1"/>
    <s v="TBD"/>
    <s v="No information"/>
    <s v="Yes"/>
    <s v="Three parts. _x000a_Intended for publication first quarter 2019."/>
    <x v="3"/>
    <s v="TBD"/>
    <s v="TBD"/>
    <s v="TBD"/>
    <s v="TBD"/>
    <x v="5"/>
  </r>
  <r>
    <n v="136"/>
    <s v="EN 13108-1:2016  "/>
    <s v="Bituminous mixtures - Material specifications - Part 1: Asphalt Concrete  "/>
    <x v="0"/>
    <s v="TBD"/>
    <s v="No information"/>
    <s v="TBD"/>
    <s v="-"/>
    <x v="3"/>
    <s v="CEN/TC 227/WG 1  "/>
    <s v="TBD"/>
    <s v="TBD"/>
    <s v="TBD"/>
    <x v="5"/>
  </r>
  <r>
    <n v="137"/>
    <s v="EN 12697-12:2008"/>
    <s v="Bituminous mixtures - Test methods for hot mix asphalt - Part 12: Determination of the water sensitivity of bituminous specimens"/>
    <x v="0"/>
    <s v="TBD"/>
    <s v="No information"/>
    <s v="TBD"/>
    <s v="-"/>
    <x v="3"/>
    <s v="CEN/TC 227/WG 1  "/>
    <s v="TBD"/>
    <s v="TBD"/>
    <s v="TBD"/>
    <x v="5"/>
  </r>
  <r>
    <n v="138"/>
    <s v="EN 12697-20"/>
    <s v="Bituminous mixtures - Test methods for hot mix asphalt - Part 20: Indentation using cube or cylindrical specimens (CY)"/>
    <x v="0"/>
    <s v="TBD"/>
    <s v="No information"/>
    <s v="TBD"/>
    <s v="-"/>
    <x v="3"/>
    <s v="CEN/TC 227/WG 1  "/>
    <s v="TBD"/>
    <s v="TBD"/>
    <s v="TBD"/>
    <x v="5"/>
  </r>
  <r>
    <n v="139"/>
    <s v="EN 12697-31"/>
    <s v="Bituminous mixtures - Test methods for hot mix asphalt - Part 31: Specimen preparation by gyratory compactor"/>
    <x v="0"/>
    <s v="TBD"/>
    <s v="No information"/>
    <s v="TBD"/>
    <s v="-"/>
    <x v="3"/>
    <s v="CEN/TC 227/WG 1  "/>
    <s v="TBD"/>
    <s v="TBD"/>
    <s v="TBD"/>
    <x v="5"/>
  </r>
  <r>
    <n v="140"/>
    <s v="EN 12697-35"/>
    <s v="Bituminous mixtures - Test methods - Part 35: Laboratory mixing"/>
    <x v="0"/>
    <s v="TBD"/>
    <s v="No information"/>
    <s v="TBD"/>
    <s v="-"/>
    <x v="3"/>
    <s v="CEN/TC 227/WG 1  "/>
    <s v="TBD"/>
    <s v="TBD"/>
    <s v="TBD"/>
    <x v="5"/>
  </r>
  <r>
    <n v="141"/>
    <s v="EN 13108-20"/>
    <s v="Bituminous mixtures - Material specifications - Part 20: Type Testing"/>
    <x v="0"/>
    <s v="TBD"/>
    <s v="No information"/>
    <s v="TBD"/>
    <s v="-"/>
    <x v="3"/>
    <s v="CEN/TC 227/WG 1  "/>
    <s v="TBD"/>
    <s v="TBD"/>
    <s v="TBD"/>
    <x v="5"/>
  </r>
  <r>
    <n v="142"/>
    <s v="EN 16432:2017"/>
    <s v="Railway applications - Ballastless track systems - Part 2: System design, subsystems and components"/>
    <x v="0"/>
    <s v="TBD"/>
    <s v="No information"/>
    <s v="TBD"/>
    <s v="-"/>
    <x v="3"/>
    <s v="TBD"/>
    <s v="TBD"/>
    <s v="TBD"/>
    <s v="TBD"/>
    <x v="5"/>
  </r>
  <r>
    <n v="143"/>
    <s v="EN 1097-6:2013"/>
    <s v="Tests for mechanical and physical properties of aggregates - Part 6: Determination of particle density and water absorption"/>
    <x v="0"/>
    <s v="TBD"/>
    <s v="No information"/>
    <s v="TBD"/>
    <s v="-"/>
    <x v="3"/>
    <s v="TBD"/>
    <s v="TBD"/>
    <s v="TBD"/>
    <s v="TBD"/>
    <x v="5"/>
  </r>
  <r>
    <n v="144"/>
    <s v="EN 12591:2009"/>
    <s v="Bitumen and bituminous binders - Specifications for paving grade bitumens"/>
    <x v="0"/>
    <s v="TBD"/>
    <s v="No information"/>
    <s v="TBD"/>
    <s v="-"/>
    <x v="3"/>
    <s v="TBD"/>
    <s v="TBD"/>
    <s v="TBD"/>
    <s v="TBD"/>
    <x v="5"/>
  </r>
  <r>
    <n v="145"/>
    <s v="EN 12697-12:2018"/>
    <s v="Bituminous mixtures - Test methods - Part 12: Determination of the water sensitivity of bituminous specimens"/>
    <x v="0"/>
    <s v="TBD"/>
    <s v="No information"/>
    <s v="TBD"/>
    <s v="-"/>
    <x v="3"/>
    <s v="CEN/TC 227/WG 1  "/>
    <s v="TBD"/>
    <s v="TBD"/>
    <s v="TBD"/>
    <x v="5"/>
  </r>
  <r>
    <n v="146"/>
    <s v="EN 12697-13:2017"/>
    <s v="Bituminous mixtures - Test methods - Part 13: Temperature measurement"/>
    <x v="0"/>
    <s v="TBD"/>
    <s v="No information"/>
    <s v="TBD"/>
    <s v="-"/>
    <x v="3"/>
    <s v="CEN/TC 227/WG 1  "/>
    <s v="TBD"/>
    <s v="TBD"/>
    <s v="TBD"/>
    <x v="5"/>
  </r>
  <r>
    <n v="147"/>
    <s v="EN 12697-16:2016"/>
    <s v="Bituminous mixtures - Test methods - Part 16: Abrasion by studded tyres"/>
    <x v="0"/>
    <s v="TBD"/>
    <s v="No information"/>
    <s v="TBD"/>
    <s v="-"/>
    <x v="3"/>
    <s v="CEN/TC 227/WG 1  "/>
    <s v="TBD"/>
    <s v="TBD"/>
    <s v="TBD"/>
    <x v="5"/>
  </r>
  <r>
    <n v="148"/>
    <s v="EN 12697-22:2003+A1:2007"/>
    <s v="Bituminous mixtures - Test methods for hot mix asphalt - Part 22: Wheel tracking"/>
    <x v="0"/>
    <s v="TBD"/>
    <s v="No information"/>
    <s v="TBD"/>
    <s v="-"/>
    <x v="3"/>
    <s v="CEN/TC 227/WG 1  "/>
    <s v="TBD"/>
    <s v="TBD"/>
    <s v="TBD"/>
    <x v="5"/>
  </r>
  <r>
    <n v="149"/>
    <s v="EN 12697-24:2018"/>
    <s v="Bituminous mixtures - Test methods - Part 24: Resistance to fatigue"/>
    <x v="0"/>
    <s v="TBD"/>
    <s v="No information"/>
    <s v="TBD"/>
    <s v="-"/>
    <x v="3"/>
    <s v="CEN/TC 227/WG 1  "/>
    <s v="TBD"/>
    <s v="TBD"/>
    <s v="TBD"/>
    <x v="5"/>
  </r>
  <r>
    <n v="150"/>
    <s v="EN 12697-25:2016"/>
    <s v="Bituminous mixtures - Test methods - Part 25: Cyclic compression test"/>
    <x v="0"/>
    <s v="TBD"/>
    <s v="No information"/>
    <s v="TBD"/>
    <s v="-"/>
    <x v="3"/>
    <s v="CEN/TC 227/WG 1  "/>
    <s v="TBD"/>
    <s v="TBD"/>
    <s v="TBD"/>
    <x v="5"/>
  </r>
  <r>
    <n v="151"/>
    <s v="EN 12697-26:2018"/>
    <s v="Bituminous mixtures - Test methods - Part 26: Stiffness"/>
    <x v="0"/>
    <s v="TBD"/>
    <s v="No information"/>
    <s v="TBD"/>
    <s v="-"/>
    <x v="3"/>
    <s v="CEN/TC 227/WG 1  "/>
    <s v="TBD"/>
    <s v="TBD"/>
    <s v="TBD"/>
    <x v="5"/>
  </r>
  <r>
    <n v="152"/>
    <s v="EN 12697-3:2013+A1:2018"/>
    <s v="Bituminous mixtures - Test methods - Part 3: Bitumen recovery: Rotary evaporator"/>
    <x v="0"/>
    <s v="TBD"/>
    <s v="No information"/>
    <s v="TBD"/>
    <s v="-"/>
    <x v="3"/>
    <s v="CEN/TC 227/WG 1  "/>
    <s v="TBD"/>
    <s v="TBD"/>
    <s v="TBD"/>
    <x v="5"/>
  </r>
  <r>
    <n v="153"/>
    <s v="EN 12697-31:2007"/>
    <s v="Bituminous mixtures - Test methods for hot mix asphalt - Part 31: Specimen preparation by gyratory compactor"/>
    <x v="0"/>
    <s v="TBD"/>
    <s v="No information"/>
    <s v="TBD"/>
    <s v="-"/>
    <x v="3"/>
    <s v="CEN/TC 227/WG 1  "/>
    <s v="TBD"/>
    <s v="TBD"/>
    <s v="TBD"/>
    <x v="5"/>
  </r>
  <r>
    <n v="154"/>
    <s v="EN 12697-34:2012"/>
    <s v="Bituminous mixtures - Test methods for hot mix asphalt - Part 34: Marshall test"/>
    <x v="0"/>
    <s v="TBD"/>
    <s v="No information"/>
    <s v="TBD"/>
    <s v="-"/>
    <x v="3"/>
    <s v="CEN/TC 227/WG 1  "/>
    <s v="TBD"/>
    <s v="TBD"/>
    <s v="TBD"/>
    <x v="5"/>
  </r>
  <r>
    <n v="155"/>
    <s v="EN 12697-41:2013"/>
    <s v="Bituminous mixtures - Test methods for hot mix asphalt - Part 41: Resistance to de-icing fluids"/>
    <x v="0"/>
    <s v="TBD"/>
    <s v="No information"/>
    <s v="TBD"/>
    <s v="-"/>
    <x v="3"/>
    <s v="CEN/TC 227/WG 1  "/>
    <s v="TBD"/>
    <s v="TBD"/>
    <s v="TBD"/>
    <x v="5"/>
  </r>
  <r>
    <n v="156"/>
    <s v="EN 12697-43:2014"/>
    <s v="Bituminous mixtures - Test methods for hot mix asphalt - Part 43: Resistance to fuel"/>
    <x v="0"/>
    <s v="TBD"/>
    <s v="No information"/>
    <s v="TBD"/>
    <s v="-"/>
    <x v="3"/>
    <s v="CEN/TC 227/WG 1  "/>
    <s v="TBD"/>
    <s v="TBD"/>
    <s v="TBD"/>
    <x v="5"/>
  </r>
  <r>
    <n v="157"/>
    <s v="EN 12697-44:2010"/>
    <s v="Bituminous mixtures - Test methods for hot mix asphalt - Part 44: Crack propagation by semi-circular bending test"/>
    <x v="0"/>
    <s v="TBD"/>
    <s v="No information"/>
    <s v="TBD"/>
    <s v="-"/>
    <x v="3"/>
    <s v="CEN/TC 227/WG 1  "/>
    <s v="TBD"/>
    <s v="TBD"/>
    <s v="TBD"/>
    <x v="5"/>
  </r>
  <r>
    <n v="158"/>
    <s v="EN 12697-45:2012"/>
    <s v="Bituminous mixtures - Test methods for hot mix asphalt - Part 45: Saturation Ageing Tensile Stiffness (SATS) conditioning test"/>
    <x v="0"/>
    <s v="TBD"/>
    <s v="No information"/>
    <s v="TBD"/>
    <s v="-"/>
    <x v="3"/>
    <s v="CEN/TC 227/WG 1  "/>
    <s v="TBD"/>
    <s v="TBD"/>
    <s v="TBD"/>
    <x v="5"/>
  </r>
  <r>
    <n v="159"/>
    <s v="EN 12697-46:2012"/>
    <s v="Bituminous mixtures - Test methods for hot mix asphalt - Part 46: Low temperature cracking and properties by uniaxial tension tests"/>
    <x v="0"/>
    <s v="TBD"/>
    <s v="No information"/>
    <s v="TBD"/>
    <s v="-"/>
    <x v="3"/>
    <s v="CEN/TC 227/WG 1  "/>
    <s v="TBD"/>
    <s v="TBD"/>
    <s v="TBD"/>
    <x v="5"/>
  </r>
  <r>
    <n v="160"/>
    <s v="EN 12697-49:2014"/>
    <s v="Bituminous mixtures - Test methods for hot mix asphalt - Part 49: Determination of friction after polishing"/>
    <x v="0"/>
    <s v="TBD"/>
    <s v="No information"/>
    <s v="TBD"/>
    <s v="-"/>
    <x v="3"/>
    <s v="CEN/TC 227/WG 1  "/>
    <s v="TBD"/>
    <s v="TBD"/>
    <s v="TBD"/>
    <x v="5"/>
  </r>
  <r>
    <n v="161"/>
    <s v="EN 12697-8:2003"/>
    <s v="Bituminous mixtures - Test methods for hot mix asphalt - Part 8: Determination of void characteristics of bituminous specimens"/>
    <x v="0"/>
    <s v="TBD"/>
    <s v="No information"/>
    <s v="TBD"/>
    <s v="-"/>
    <x v="3"/>
    <s v="CEN/TC 227/WG 1  "/>
    <s v="TBD"/>
    <s v="TBD"/>
    <s v="TBD"/>
    <x v="5"/>
  </r>
  <r>
    <n v="162"/>
    <s v="EN 13043:2013"/>
    <s v="Aggregates for bituminous mixtures and surface treatments for roads, airfields and other trafficked areas"/>
    <x v="0"/>
    <s v="TBD"/>
    <s v="No information"/>
    <s v="TBD"/>
    <s v="-"/>
    <x v="3"/>
    <s v="TBD"/>
    <s v="TBD"/>
    <s v="TBD"/>
    <s v="TBD"/>
    <x v="5"/>
  </r>
  <r>
    <n v="163"/>
    <s v="EN 13108-20:2016"/>
    <s v="Bituminous mixtures - Material specifications - Part 20: Type Testing"/>
    <x v="0"/>
    <s v="TBD"/>
    <s v="No information"/>
    <s v="TBD"/>
    <s v="-"/>
    <x v="3"/>
    <s v="CEN/TC 227/WG 1  "/>
    <s v="TBD"/>
    <s v="TBD"/>
    <s v="TBD"/>
    <x v="5"/>
  </r>
  <r>
    <n v="164"/>
    <s v="EN 13108-21:2016"/>
    <s v="Bituminous mixtures - Material specifications - Part 21: Factory Production Control"/>
    <x v="0"/>
    <s v="TBD"/>
    <s v="No information"/>
    <s v="TBD"/>
    <s v="-"/>
    <x v="3"/>
    <s v="CEN/TC 227/WG 1  "/>
    <s v="TBD"/>
    <s v="TBD"/>
    <s v="TBD"/>
    <x v="5"/>
  </r>
  <r>
    <n v="165"/>
    <s v="EN 13501-1:2007+A1:2009"/>
    <s v="Fire classification of construction products and building elements - Part 1: Classification using data from reaction to fire tests"/>
    <x v="0"/>
    <s v="TBD"/>
    <s v="No information"/>
    <s v="TBD"/>
    <s v="-"/>
    <x v="3"/>
    <s v="TBD"/>
    <s v="TBD"/>
    <s v="TBD"/>
    <s v="TBD"/>
    <x v="5"/>
  </r>
  <r>
    <n v="166"/>
    <s v="EN 13924-1:2015"/>
    <s v="Bitumen and bituminous binders - Specification framework for special paving grade bitumen - Part 1: Hard paving grade bitumens"/>
    <x v="3"/>
    <s v="TBD"/>
    <s v="No information"/>
    <s v="TBD"/>
    <s v="-"/>
    <x v="3"/>
    <s v="TBD"/>
    <s v="TBD"/>
    <s v="TBD"/>
    <s v="TBD"/>
    <x v="5"/>
  </r>
  <r>
    <n v="167"/>
    <s v="EN 13924-2:2014"/>
    <s v="Bitumen and bituminous binders - Specification framework for special paving grade bitumen - Part 2: Multigrade paving grade bitumens"/>
    <x v="3"/>
    <s v="TBD"/>
    <s v="No information"/>
    <s v="TBD"/>
    <s v="-"/>
    <x v="3"/>
    <s v="TBD"/>
    <s v="TBD"/>
    <s v="TBD"/>
    <s v="TBD"/>
    <x v="5"/>
  </r>
  <r>
    <n v="168"/>
    <s v="EN 14023:2010"/>
    <s v="Bitumen and bituminous binders - Specification framework for polymer modified bitumens"/>
    <x v="0"/>
    <s v="TBD"/>
    <s v="No information"/>
    <s v="TBD"/>
    <s v="-"/>
    <x v="3"/>
    <s v="TBD"/>
    <s v="TBD"/>
    <s v="TBD"/>
    <s v="TBD"/>
    <x v="5"/>
  </r>
  <r>
    <n v="169"/>
    <s v="EN 1426:2015"/>
    <s v="Bitumen and bituminous binders - Determination of needle penetration"/>
    <x v="0"/>
    <s v="TBD"/>
    <s v="No information"/>
    <s v="TBD"/>
    <s v="-"/>
    <x v="3"/>
    <s v="TBD"/>
    <s v="TBD"/>
    <s v="TBD"/>
    <s v="TBD"/>
    <x v="5"/>
  </r>
  <r>
    <n v="170"/>
    <s v="EN 1427:2015"/>
    <s v="Bitumen and bituminous binders - Determination of the softening point - Ring and Ball method"/>
    <x v="0"/>
    <s v="TBD"/>
    <s v="No information"/>
    <s v="TBD"/>
    <s v="-"/>
    <x v="3"/>
    <s v="TBD"/>
    <s v="TBD"/>
    <s v="TBD"/>
    <s v="TBD"/>
    <x v="5"/>
  </r>
  <r>
    <n v="171"/>
    <s v="EN ISO 11925-2:2010"/>
    <s v="Reaction to fire tests - Ignitability of products subjected to direct impingement of flame - Part 2: Single-flame source test (ISO 11925-2:2010)"/>
    <x v="0"/>
    <s v="TBD"/>
    <s v="No information"/>
    <s v="TBD"/>
    <s v="-"/>
    <x v="3"/>
    <s v="TBD"/>
    <s v="TBD"/>
    <s v="TBD"/>
    <s v="TBD"/>
    <x v="5"/>
  </r>
  <r>
    <n v="172"/>
    <s v="EN 13108-2:2016  "/>
    <s v="Bituminous mixtures - Material specifications - Part 2: Asphalt Concrete for Very Thin Layers (BBTM)"/>
    <x v="0"/>
    <s v="TBD"/>
    <s v="No information"/>
    <s v="TBD"/>
    <s v="-"/>
    <x v="3"/>
    <s v="CEN/TC 227/WG 1  "/>
    <s v="TBD"/>
    <s v="TBD"/>
    <s v="TBD"/>
    <x v="5"/>
  </r>
  <r>
    <n v="173"/>
    <s v="EN 12697-30:2012"/>
    <s v="EN 12697-30:2012"/>
    <x v="0"/>
    <s v="TBD"/>
    <s v="No information"/>
    <s v="TBD"/>
    <s v="-"/>
    <x v="3"/>
    <s v="CEN/TC 227/WG 1  "/>
    <s v="TBD"/>
    <s v="TBD"/>
    <s v="TBD"/>
    <x v="5"/>
  </r>
  <r>
    <n v="174"/>
    <s v="EN 12697-4:2015"/>
    <s v="Bituminous mixtures - Test methods - Part 4: Bitumen recovery: Fractionating column"/>
    <x v="0"/>
    <s v="TBD"/>
    <s v="No information"/>
    <s v="TBD"/>
    <s v="-"/>
    <x v="3"/>
    <s v="CEN/TC 227/WG 1  "/>
    <s v="TBD"/>
    <s v="TBD"/>
    <s v="TBD"/>
    <x v="5"/>
  </r>
  <r>
    <n v="175"/>
    <s v="EN 12697-37:2003"/>
    <s v="Bituminous mixtures - Test methods for hot mix asphalt - Part 37: Hot sand test for the adhesivity of binder on precoated chippings for HRA"/>
    <x v="0"/>
    <s v="TBD"/>
    <s v="No information"/>
    <s v="TBD"/>
    <s v="-"/>
    <x v="3"/>
    <s v="CEN/TC 227/WG 1  "/>
    <s v="TBD"/>
    <s v="TBD"/>
    <s v="TBD"/>
    <x v="5"/>
  </r>
  <r>
    <n v="176"/>
    <s v="EN ISO 3838:2004"/>
    <s v="Crude petroleum and liquid or solid petroleum products - Determination of density or relative density - Capillary-stoppered pyknometer and graduated bicapillary pyknometer methods (ISO 3838:2004)"/>
    <x v="0"/>
    <s v="TBD"/>
    <s v="No information"/>
    <s v="TBD"/>
    <s v="-"/>
    <x v="3"/>
    <s v="TBD"/>
    <s v="TBD"/>
    <s v="TBD"/>
    <s v="TBD"/>
    <x v="5"/>
  </r>
  <r>
    <n v="177"/>
    <s v="EN 13108-1:2016  "/>
    <s v="Bituminous mixtures - Material specifications - Part 1: Asphalt Concrete  "/>
    <x v="0"/>
    <s v="TBD"/>
    <s v="No information"/>
    <s v="No"/>
    <s v="-"/>
    <x v="3"/>
    <s v="CEN/TC 227/WG 1  "/>
    <s v="TBD"/>
    <s v="TBD"/>
    <s v="TBD"/>
    <x v="5"/>
  </r>
  <r>
    <n v="178"/>
    <s v="EN 13108-2:2016  "/>
    <s v="Bituminous mixtures - Material specifications - Part 2: Asphalt Concrete for Very Thin Layers (BBTM)"/>
    <x v="0"/>
    <s v="TBD"/>
    <s v="No information"/>
    <s v="No"/>
    <s v="-"/>
    <x v="3"/>
    <s v="CEN/TC 227/WG 1  "/>
    <s v="TBD"/>
    <s v="TBD"/>
    <s v="TBD"/>
    <x v="5"/>
  </r>
  <r>
    <n v="179"/>
    <s v="EN 13108-3:2016  "/>
    <s v="Bituminous mixtures - Material specifications - Part 3: Soft Asphalt"/>
    <x v="0"/>
    <s v="TBD"/>
    <s v="No information"/>
    <s v="TBD"/>
    <s v="-"/>
    <x v="3"/>
    <s v="CEN/TC 227/WG 1  "/>
    <s v="TBD"/>
    <s v="TBD"/>
    <s v="TBD"/>
    <x v="5"/>
  </r>
  <r>
    <n v="180"/>
    <s v="EN 13108-4:2016  "/>
    <s v="Bituminous mixtures - Material specifications - Part 4: Hot Rolled Asphalt"/>
    <x v="0"/>
    <s v="TBD"/>
    <s v="No information"/>
    <s v="TBD"/>
    <s v="-"/>
    <x v="3"/>
    <s v="CEN/TC 227/WG 1  "/>
    <s v="TBD"/>
    <s v="TBD"/>
    <s v="TBD"/>
    <x v="5"/>
  </r>
  <r>
    <n v="181"/>
    <s v="EN 13108-5:2016  "/>
    <s v="Bituminous mixtures - Material specifications - Part 5: Stone Mastic Asphalt"/>
    <x v="0"/>
    <s v="TBD"/>
    <s v="No information"/>
    <s v="TBD"/>
    <s v="-"/>
    <x v="3"/>
    <s v="CEN/TC 227/WG 1  "/>
    <s v="TBD"/>
    <s v="TBD"/>
    <s v="TBD"/>
    <x v="5"/>
  </r>
  <r>
    <n v="182"/>
    <s v="EN 13108-6:2016  "/>
    <s v="Bituminous mixtures - Material specifications - Part 6: Mastic Asphalt"/>
    <x v="0"/>
    <s v="TBD"/>
    <s v="No information"/>
    <s v="TBD"/>
    <s v="-"/>
    <x v="3"/>
    <s v="CEN/TC 227/WG 1  "/>
    <s v="TBD"/>
    <s v="TBD"/>
    <s v="TBD"/>
    <x v="5"/>
  </r>
  <r>
    <n v="183"/>
    <s v="EN 13108-7:2016  "/>
    <s v="Bituminous mixtures - Material specifications - Part 7: Porous Asphalt"/>
    <x v="0"/>
    <s v="TBD"/>
    <s v="No information"/>
    <s v="TBD"/>
    <s v="-"/>
    <x v="3"/>
    <s v="CEN/TC 227/WG 1  "/>
    <s v="TBD"/>
    <s v="TBD"/>
    <s v="TBD"/>
    <x v="5"/>
  </r>
  <r>
    <n v="184"/>
    <s v="EN 13108-8:2016  "/>
    <s v="Bituminous mixtures - Material specifications - Part 8: Reclaimed asphalt"/>
    <x v="0"/>
    <s v="TBD"/>
    <s v="No information"/>
    <s v="TBD"/>
    <s v="-"/>
    <x v="3"/>
    <s v="CEN/TC 227/WG 1  "/>
    <s v="TBD"/>
    <s v="TBD"/>
    <s v="TBD"/>
    <x v="5"/>
  </r>
  <r>
    <n v="185"/>
    <s v="EN 12273:2008  "/>
    <s v="Slurry surfacing – Requirements"/>
    <x v="0"/>
    <s v="TBD"/>
    <s v="No information"/>
    <s v="TBD"/>
    <s v="-"/>
    <x v="3"/>
    <s v="CEN/TC 227/WG 2 "/>
    <s v="TBD"/>
    <s v="TBD"/>
    <s v="TBD"/>
    <x v="5"/>
  </r>
  <r>
    <n v="186"/>
    <s v="EN 12271:2006  "/>
    <s v="Surface dressing - Requirements"/>
    <x v="0"/>
    <s v="TBD"/>
    <s v="No information"/>
    <s v="TBD"/>
    <s v="-"/>
    <x v="3"/>
    <s v="CEN/TC 227/WG 2 "/>
    <s v="TBD"/>
    <s v="TBD"/>
    <s v="TBD"/>
    <x v="5"/>
  </r>
  <r>
    <n v="187"/>
    <s v="prEN 12271 rev  "/>
    <s v="Surface dressing - Requirements"/>
    <x v="0"/>
    <s v="TBD"/>
    <s v="No information"/>
    <s v="TBD"/>
    <s v="Preliminary work item under revision to comply with CPR"/>
    <x v="3"/>
    <s v="CEN/TC 227/WG 2 "/>
    <s v="TBD"/>
    <s v="TBD"/>
    <s v="TBD"/>
    <x v="5"/>
  </r>
  <r>
    <n v="188"/>
    <s v="prEN 12273 rev  "/>
    <s v="Slurry surfacing – Requirements"/>
    <x v="0"/>
    <s v="TBD"/>
    <s v="No information"/>
    <s v="TBD"/>
    <s v="Preliminary work item under revision to comply with CPR"/>
    <x v="3"/>
    <s v="CEN/TC 227/WG 2 "/>
    <s v="TBD"/>
    <s v="TBD"/>
    <s v="TBD"/>
    <x v="5"/>
  </r>
  <r>
    <n v="189"/>
    <s v="EN 14188-1:2004  "/>
    <s v="Joint fillers and sealants - Part 1: Specifications for hot applied sealants"/>
    <x v="1"/>
    <s v="TBD"/>
    <s v="No information"/>
    <s v="TBD"/>
    <s v="-"/>
    <x v="3"/>
    <s v="CEN/TC 227/WG 3"/>
    <s v="TBD"/>
    <s v="TBD"/>
    <s v="TBD"/>
    <x v="5"/>
  </r>
  <r>
    <n v="190"/>
    <s v="EN 14188-2:2004  "/>
    <s v="Joint fillers and sealants - Part 2: Specifications for cold applied sealants"/>
    <x v="1"/>
    <s v="TBD"/>
    <s v="No information"/>
    <s v="TBD"/>
    <s v="-"/>
    <x v="3"/>
    <s v="CEN/TC 227/WG 3"/>
    <s v="TBD"/>
    <s v="TBD"/>
    <s v="TBD"/>
    <x v="5"/>
  </r>
  <r>
    <n v="191"/>
    <s v="FprEN 14188-2 "/>
    <s v="Joint fillers and sealants - Part 2: Specifications for cold applied sealants"/>
    <x v="0"/>
    <s v="TBD"/>
    <s v="No information"/>
    <s v="TBD"/>
    <s v="Preliminary work item under revision to comply with CPR"/>
    <x v="3"/>
    <s v="CEN/TC 227/WG 3"/>
    <s v="TBD"/>
    <s v="TBD"/>
    <s v="TBD"/>
    <x v="5"/>
  </r>
  <r>
    <n v="192"/>
    <s v="EN 14188-3:2006  "/>
    <s v="Joint fillers and sealants - Part 3: Specifications for preformed joint seals"/>
    <x v="0"/>
    <s v="TBD"/>
    <s v="No information"/>
    <s v="TBD"/>
    <s v="-"/>
    <x v="3"/>
    <s v="CEN/TC 227/WG 3"/>
    <s v="TBD"/>
    <s v="TBD"/>
    <s v="TBD"/>
    <x v="5"/>
  </r>
  <r>
    <n v="193"/>
    <s v="EN 14188-4:2009  "/>
    <s v="Joint fillers and sealants - Part 4: Specifications for primers to be used with joint sealants"/>
    <x v="1"/>
    <s v="TBD"/>
    <s v="No information"/>
    <s v="TBD"/>
    <s v="-"/>
    <x v="3"/>
    <s v="CEN/TC 227/WG 3"/>
    <s v="TBD"/>
    <s v="TBD"/>
    <s v="TBD"/>
    <x v="5"/>
  </r>
  <r>
    <n v="194"/>
    <s v="EN 13877-1:2013  "/>
    <s v="Concrete pavements - Part 1: Materials"/>
    <x v="0"/>
    <s v="TBD"/>
    <s v="No information"/>
    <s v="TBD"/>
    <s v="-"/>
    <x v="3"/>
    <s v="CEN/TC 227/WG 3"/>
    <s v="TBD"/>
    <s v="TBD"/>
    <s v="TBD"/>
    <x v="5"/>
  </r>
  <r>
    <n v="195"/>
    <s v="EN 13877-2:2013  "/>
    <s v="Concrete pavements - Part 2: Functional requirements for concrete pavements"/>
    <x v="0"/>
    <s v="TBD"/>
    <s v="No information"/>
    <s v="TBD"/>
    <s v="-"/>
    <x v="3"/>
    <s v="CEN/TC 227/WG 3"/>
    <s v="TBD"/>
    <s v="TBD"/>
    <s v="TBD"/>
    <x v="5"/>
  </r>
  <r>
    <n v="196"/>
    <s v="EN 13877-3:2004 "/>
    <s v="Concrete pavements - Part 3: Specifications for dowels to be used in concrete pavements  "/>
    <x v="0"/>
    <s v="TBD"/>
    <s v="No information"/>
    <s v="TBD"/>
    <s v="-"/>
    <x v="3"/>
    <s v="CEN/TC 227/WG 3"/>
    <s v="TBD"/>
    <s v="TBD"/>
    <s v="TBD"/>
    <x v="5"/>
  </r>
  <r>
    <n v="197"/>
    <s v="EN 14227-1:2013  "/>
    <s v="Hydraulically bound mixtures - Specifications - Part 1: Cement bound granular mixtures"/>
    <x v="0"/>
    <s v="TBD"/>
    <s v="No information"/>
    <s v="TBD"/>
    <s v="-"/>
    <x v="3"/>
    <s v="CEN/TC 227/WG 4  "/>
    <s v="TBD"/>
    <s v="TBD"/>
    <s v="TBD"/>
    <x v="5"/>
  </r>
  <r>
    <n v="198"/>
    <s v="EN 14227-2:2013  "/>
    <s v="Hydraulically bound mixtures - Specifications - Part 2: Slag bound granular mixtures"/>
    <x v="0"/>
    <s v="TBD"/>
    <s v="No information"/>
    <s v="TBD"/>
    <s v="-"/>
    <x v="3"/>
    <s v="CEN/TC 227/WG 4  "/>
    <s v="TBD"/>
    <s v="TBD"/>
    <s v="TBD"/>
    <x v="5"/>
  </r>
  <r>
    <n v="199"/>
    <s v="EN 14227-3:2013  "/>
    <s v="Hydraulically bound mixtures - Specifications - Part 3: Fly ash bound granular mixtures"/>
    <x v="0"/>
    <s v="TBD"/>
    <s v="No information"/>
    <s v="TBD"/>
    <s v="-"/>
    <x v="3"/>
    <s v="CEN/TC 227/WG 4  "/>
    <s v="TBD"/>
    <s v="TBD"/>
    <s v="TBD"/>
    <x v="5"/>
  </r>
  <r>
    <n v="200"/>
    <s v="EN 14227-4:2013  "/>
    <s v="Hydraulically bound mixtures - Specifications - Part 4: Fly ash for hydraulically bound mixtures"/>
    <x v="0"/>
    <s v="TBD"/>
    <s v="No information"/>
    <s v="TBD"/>
    <s v="-"/>
    <x v="3"/>
    <s v="CEN/TC 227/WG 4  "/>
    <s v="TBD"/>
    <s v="TBD"/>
    <s v="TBD"/>
    <x v="5"/>
  </r>
  <r>
    <n v="201"/>
    <s v="EN 14227-5:2013  "/>
    <s v="Hydraulically bound mixtures - Specifications - Part 5: Hydraulic road binder bound granular mixtures"/>
    <x v="0"/>
    <s v="TBD"/>
    <s v="No information"/>
    <s v="TBD"/>
    <s v="-"/>
    <x v="3"/>
    <s v="CEN/TC 227/WG 4  "/>
    <s v="TBD"/>
    <s v="TBD"/>
    <s v="TBD"/>
    <x v="5"/>
  </r>
  <r>
    <n v="202"/>
    <s v="EN 14227-15:2015  "/>
    <s v="Hydraulically bound mixtures - Specifications - Part 15: Hydraulically stabilized soils"/>
    <x v="0"/>
    <s v="TBD"/>
    <s v="No information"/>
    <s v="TBD"/>
    <s v="-"/>
    <x v="3"/>
    <s v="CEN/TC 227/WG 4  "/>
    <s v="TBD"/>
    <s v="TBD"/>
    <s v="TBD"/>
    <x v="5"/>
  </r>
  <r>
    <n v="203"/>
    <s v="EN 50119:2009"/>
    <s v="Railway applications - Fixed installations - Electric traction overhead contact lines"/>
    <x v="0"/>
    <s v="This European Standard applies to electric traction overhead contact line systems in heavy railways, light railways, trolley busses and industrial railways of public and private operators. It applies to new installations of overhead contact line systems and for the complete reconstruction of existing overhead contact line systems. This standard contains the requirements and tests for the design of overhead contact lines, requirements for structures and their structural calculations and verifications as well as the requirements and tests for the design of assemblies and individual parts. "/>
    <s v="This standard does not provide requirements for conductor rail systems where the conductor rails are located adjacent to the running rails."/>
    <s v="Yes"/>
    <s v="See also New work item within TC9X regarding Road Vehicles, WG 27. Swedish representative Martin Skoglund."/>
    <x v="1"/>
    <s v="CLC/TC 9X"/>
    <s v="TBD"/>
    <s v="SEK/TK 9"/>
    <s v="TBD"/>
    <x v="3"/>
  </r>
  <r>
    <n v="204"/>
    <s v="EN 50119:2009/A1:2013"/>
    <s v="Railway applications - Fixed installations - Electric traction overhead contact lines"/>
    <x v="0"/>
    <s v="This European Standard applies to electric traction overhead contact line systems in heavy railways, light railways, trolley busses and industrial railways of public and private operators. It applies to new installations of overhead contact line systems and for the complete reconstruction of existing overhead contact line systems. This standard contains the requirements and tests for the design of overhead contact lines, requirements for structures and their structural calculations and verifications as well as the requirements and tests for the design of assemblies and individual parts. "/>
    <s v="This standard does not provide requirements for conductor rail systems where the conductor rails are located adjacent to the running rails."/>
    <s v="Yes"/>
    <s v="See also New Work Item within TC9X regarding Road Vehicles, WG 27. Swedish representative Martin Skoglund."/>
    <x v="1"/>
    <s v="CLC/TC 9X"/>
    <s v="TBD"/>
    <s v="SEK/TK 9"/>
    <s v="TBD"/>
    <x v="3"/>
  </r>
  <r>
    <n v="205"/>
    <s v="EN 50121-1:2017"/>
    <s v="Railway applications – Electromagnetic compatibility – Part 1: General"/>
    <x v="0"/>
    <s v="It specifies the performance criteria applicable to the whole standards series. Clause 5 provides information about the EMC management. Annex A describes the characteristics of the railway system which affect electromagnetic compatibility (EMC) behaviour."/>
    <s v="Phenomena excluded from the set are Nuclear EM pulse, abnormal operating conditions (e.g. fault conditions) and the induction effects of direct lightning strike.Emission limits at the railway system boundary do not apply to intentional transmitters within the railwaysystem boundaries.Safety considerations are not covered by this set of standards.The biological effects of non-ionizing radiation as well as apparatus for medical assistance, such as pacemakers, are not considered here."/>
    <s v="Yes"/>
    <s v="Might need adaptation for electric roads and road vehicles. Be careful not to put too high requirements. _x000a_TRV: Could serve as a basis for EMC requirements on electric roads._x000a_BT: The railway system as a whole, comprising fixed installations, rolling stock, signalling, is seen as a “closed system”, operating in a restricted access area. Opposite to railways, electric roads and belonging vehicles are situated in public areas. So the mere approach of EN 50121, “Railway system vs Outside world” might not be appropriate."/>
    <x v="1"/>
    <s v="CLC/TC 9X"/>
    <s v="TBD"/>
    <s v="SEK/TK 9"/>
    <s v="TBD"/>
    <x v="0"/>
  </r>
  <r>
    <n v="206"/>
    <s v="EN 50121-2:2017"/>
    <s v="Railway applications –_x000a_Electromagnetic compatibility –_x000a_Part 2: Emission of the whole railway system to the outside world"/>
    <x v="0"/>
    <s v="This European Standard is intended to define the electromagnetic environment of the whole railway system including urban mass transit and light rail system. It describes the measurement method to verify the emissions, and gives the cartography values of the fields most frequently encountered. This European standard specifies the emission limits of the whole railway system to the outside world."/>
    <s v="No information"/>
    <s v="Yes"/>
    <s v="Might need adaptation for electric roads and road vehicles. Be careful not to put too high requirements. _x000a_TRV: Could serve as a basis for EMC requirements on electric roads."/>
    <x v="1"/>
    <s v="CLC/TC 9X"/>
    <s v="TBD"/>
    <s v="SEK/TK 9"/>
    <s v="TBD"/>
    <x v="0"/>
  </r>
  <r>
    <n v="207"/>
    <s v="EN 50121:2017-3-2"/>
    <s v="Railway applications – Electromagnetic compatibility – Part 3-2: Rolling stock – Apparatus"/>
    <x v="0"/>
    <s v="This European Standard applies to emission and immunity aspects of EMC for electrical and electronic apparatus intended for use on railway rolling stock. EN 50121-3-2 applies for the integration of apparatus on rolling stock. This standard takes into account the internal environment of the railway rolling stock and the external environment of the railway, and interference to the apparatus from equipment such as hand-held radiotransmitters. The objective of this standard is to define limits and test methods for electromagnetic emissions and immunity test requirements in relation to conducted and radiated disturbances."/>
    <s v="No information"/>
    <s v="Yes"/>
    <s v="Might need adaptation for electric roads and road vehicles. Be careful not to put too high requirements. _x000a_TRV: Could serve as a basis for EMC requirments on electric roads."/>
    <x v="1"/>
    <s v="CLC/TC 9X"/>
    <s v="TBD"/>
    <s v="SEK/TK 9"/>
    <s v="TBD"/>
    <x v="0"/>
  </r>
  <r>
    <n v="208"/>
    <s v="EN 50121-5:2017"/>
    <s v="Railway applications – Electromagnetic compatibility – Part 5: Emission and immunity of fixed power supply installations and apparatus"/>
    <x v="0"/>
    <s v="This European Standard applies to emission and immunity aspects of EMC for electrical and electronic apparatus and systems intended for use in railway fixed installations for power supply. This includes the power feed to the apparatus, the apparatus itself with its protective control circuits, trackside items such as switching stations, power autotransformers, booster transformers, substation power switchgear and power switchgear to other longitudinal and local supplies."/>
    <s v="Filters operating at railway system voltage (for example, for harmonic suppression or power factor correction) are not included in this standard since each site has special requirements. Filters would normally have separate enclosures with separate rules for access. If electromagnetic limits are required, these will appear in the specification for the equipment."/>
    <s v="Yes"/>
    <s v="Might need adaptation for electric roads and road vehicles. Be careful not to put too high requirements. _x000a_Elways: Applicable to Electric Roads. The electromagnetic interference generated from the power supply of an electric road could probably be limited, so that the the requirements set for railroads are fulfilled. _x000a_TRV: Could serve as a basis for EMC requirments on electric roads."/>
    <x v="1"/>
    <s v="CLC/TC 9X"/>
    <s v="TBD"/>
    <s v="SEK/TK 9"/>
    <s v="TBD"/>
    <x v="0"/>
  </r>
  <r>
    <n v="209"/>
    <s v="EN 50122-1:2011"/>
    <s v="Railway applications - Fixed installations - Electrical safety, earthing and the return circuit - Part 1: Protective provisions against electric shock"/>
    <x v="0"/>
    <s v="This European Standard specifies requirements for the protective provisions relating to electrical safety in fixed installations associated with a.c. and/or d.c. traction systems and to any installations that can be endangered by the traction power supply system.It also applies to all aspects of fixed installations that are necessary to ensure electrical safety duringmaintenance work within electric traction systems.This European Standard applies to all new lines and to all major revisions to existing lines for the followingelectric traction systems:a) railways;b) guided mass transport systems such as1) tramways,2) elevated and underground railways,3) mountain railways,4) trolleybus systems, and5) magnetically levitated systems, which use a contact line system,c) material transportation systems.This European Standard does not apply to:d) mine traction systems in underground mines;e) cranes, transportable platforms and similar transportation equipment on rails, temporary structures (e.g.exhibition structures) in so far as these are not supplied directly or via transformers from the contact linesystem and are not endangered by the traction power supply system;f) suspended cable cars;g) funicular railways."/>
    <s v="This European Standard does not apply to:d) mine traction systems in underground mines;e) cranes, transportable platforms and similar transportation equipment on rails, temporary structures (e.g.exhibition structures) in so far as these are not supplied directly or via transformers from the contact linesystem and are not endangered by the traction power supply system;f) suspended cable cars;g) funicular railways. This European Standard does not specify working rules for maintenance."/>
    <s v="Yes"/>
    <s v="Should be used with A1-A4. Standard is not valid without them."/>
    <x v="1"/>
    <s v="CLC/TC 9X"/>
    <s v="TBD"/>
    <s v="SEK/TK 9"/>
    <s v="TBD"/>
    <x v="0"/>
  </r>
  <r>
    <n v="210"/>
    <s v="EN 50122-1 A 4:2017"/>
    <s v="Railway applications - Fixed installations - Electrical safety, earthing and the return circuit - Part 1: Protective provisions against electric shock"/>
    <x v="0"/>
    <s v="TBD"/>
    <s v="No information"/>
    <s v="Yes"/>
    <s v="Används tillsammans med: SS-EN 50122-1, utg 2, 2011, som fr o m 2019-12-14 inte gäller utan detta tillägg A4."/>
    <x v="1"/>
    <s v="CLC/TC 9X"/>
    <s v="TBD"/>
    <s v="SEK/TK 9"/>
    <s v="TBD"/>
    <x v="5"/>
  </r>
  <r>
    <n v="211"/>
    <s v="EN 50123-1:2003"/>
    <s v="Railway applications – Fixed installations – D.C._x000a_switchgear, Part 1: General"/>
    <x v="0"/>
    <s v="The EN 50123 series specifies requirements for d.c. switchgear and controlgear and is intended to be_x000a_used in fixed electrical installations with nominal voltage not exceeding 3 000 V d.c., which supply_x000a_electrical power to vehicles for public guided transport, i.e. railway vehicles, tramway vehicles,_x000a_underground vehicles and trolley-buses."/>
    <s v="No information"/>
    <s v="Yes"/>
    <s v="SIS: There are currently 12 parts in the EN 50123 series. All parts have not been listed in the compilation._x000a_Elways: Applicable to Electric Roads. Based on the summary of the scope for the standard._x000a_TRV: Could serve as a basis for DC switchgear for electric roads._x000a_BT: Might be applicable to Electric Roads, but probably depending on the actual system design, once implemented."/>
    <x v="1"/>
    <s v="CLC/TC 9X"/>
    <s v="TBD"/>
    <s v="SEK/TK 9"/>
    <s v="TBD"/>
    <x v="2"/>
  </r>
  <r>
    <n v="212"/>
    <s v="EN 50123-2:2003"/>
    <s v="Railway applications – Fixed installations – D.C._x000a_switchgear, Part 2: D. C: circuit breakers"/>
    <x v="0"/>
    <s v="The EN 50123 series specifies requirements for d.c. switchgear and controlgear and is intended to be used in fixed electrical installations with nominal voltage not exceeding 3 000 V d.c., which supply electrical power to vehicles for public guided transport, i.e. railway vehicles, tramway vehicles, underground vehicles and trolley-buses."/>
    <s v="No information"/>
    <s v="Yes"/>
    <s v="SIS: There are currently 12 parts in the EN 50123 series. All parts have not been listed in the compilation._x000a_TRV: Could serve as a basis for DC switchgear for electric roads._x000a_BT: Might be applicable to Electric Roads, but probably depending on the actual system design, once implemented."/>
    <x v="1"/>
    <s v="CLC/TC 9X"/>
    <s v="TBD"/>
    <s v="SEK/TK 9"/>
    <s v="TBD"/>
    <x v="2"/>
  </r>
  <r>
    <n v="213"/>
    <s v="EN 50123-7-1:2003"/>
    <s v="Railway applications – Fixed installations – D.C. switchgear, Part 7-1: Measurement, control and protection devices for specific use in d.c. traction systems – Application guide"/>
    <x v="0"/>
    <s v="This European Standard provides assistance, guidance and requirements for the design of protection, control and measuring systems in d.c. installations intended to provide a power supply to traction systems. This application guide identifies the characteristics and parameters of equipment used in the measurement, control and protection of d.c. traction systems._x000a_Guidance is given concerning the appropriate application of electrical protection systems. "/>
    <s v="No information"/>
    <s v="Yes"/>
    <s v="TRV: Could serve as a basis for DC switchgear for electric roads._x000a_BT: Might be applicable to Electric Roads, but probably depending on the actual system design, once implemented."/>
    <x v="1"/>
    <s v="CLC/TC 9X"/>
    <s v="TBD"/>
    <s v="SEK/TK 9"/>
    <s v="TBD"/>
    <x v="0"/>
  </r>
  <r>
    <n v="214"/>
    <s v="EN 50124-1:2017"/>
    <s v="Railway applications - Insulation coordination,_x000a_Part 1: Basic requirements - Clearances and creepage distances_x000a_for all electrical and electronic equipment"/>
    <x v="0"/>
    <s v="This European Standard deals with insulation coordination in railways. It applies to equipment for use in signalling, rolling stock and fixed installations. This standard specifies:_x000a_— requirements for clearances and creepage distances for equipment;_x000a_— general requirements for tests pertaining to insulation coordination."/>
    <s v="This standard does not deal with: _x000a_— distances through solid or liquid insulation; _x000a_— distances through gases other than air; _x000a_— distances through air not at atmospheric pressure; _x000a_— equipment used under extreme conditions."/>
    <s v="Yes"/>
    <s v="TRV: Could serve as a basis for requirements for electric roads._x000a_BT: Yes, most probable applicable to Electric Roads."/>
    <x v="1"/>
    <s v="CLC/TC 9X"/>
    <s v="TBD"/>
    <s v="SEK/TK 9"/>
    <s v="TBD"/>
    <x v="0"/>
  </r>
  <r>
    <n v="215"/>
    <s v="EN 50124-2:2017"/>
    <s v="Railway applications – Insulation coordination,_x000a_Part 2: Overvoltages and related protection."/>
    <x v="0"/>
    <s v="This European Standard applies to: _x000a_— fixed installations (downstream of the secondary of the substation transformer) and rolling stockequipment linked to the contact line of one of the systems defined in EN 50163; _x000a_— rolling stock equipment linked to a train line._x000a_This European Standard gives simulation and/or test requirements for protection against transient overvoltages of such equipment._x000a_"/>
    <s v="Long-term overvoltages are not addressed in this document."/>
    <s v="Yes"/>
    <s v="TRV: Could serve as a basis for requirements for electric roads._x000a_BT: Yes, most probable applicable to Electric Roads."/>
    <x v="1"/>
    <s v="CLC/TC 9X"/>
    <s v="TBD"/>
    <s v="SEK/TK 9"/>
    <s v="TBD"/>
    <x v="0"/>
  </r>
  <r>
    <n v="216"/>
    <s v="EN 50125-1:2014"/>
    <s v="Railway applications - Environmental conditions for equipment_x000a_Part 1: Equipment on board rolling stock"/>
    <x v="0"/>
    <s v="This standard intends to define environmental conditions within Europe."/>
    <s v="This standard is not intended to apply to cranes, mining vehicles, cable cars."/>
    <s v="TBD"/>
    <s v="BT: In doubt whether this standard is applicable to Electric Roads. Environmental conditions are not believed to differ between electric road vehicles and road vehicles in general. Not sure a railway standard would bring added value."/>
    <x v="1"/>
    <s v="TBD"/>
    <s v="TBD"/>
    <s v="SEK/TK 9"/>
    <s v="TBD"/>
    <x v="0"/>
  </r>
  <r>
    <n v="217"/>
    <s v="EN 50125-2:2002"/>
    <s v="Railway applications - Environmental conditions_x000a_for equipment - Part 2: Fixed electrical installations"/>
    <x v="0"/>
    <s v="This European Standard deals with the environmental influences on fixed electrical installations_x000a_for traction power supply and equipment essential to operate a railway_x000a_- in open air;_x000a_- in covered areas;_x000a_- in tunnels;_x000a_- within enclosures placed in above areas."/>
    <s v="Escalators, lifts, fire protection, lighting in tunnels and on platforms, ticket machines, ventilation systems and non-essential functions are not included."/>
    <s v="Yes"/>
    <s v="Elways: Applicable to Electric Roads. The electrical installations for feeding the electric road system could probably be manufactured in compliance with the environmental regulations for railroads._x000a_BT: Yes, most probable applicable to Electric Roads."/>
    <x v="1"/>
    <s v="TBD"/>
    <s v="TBD"/>
    <s v="SEK/TK 9"/>
    <s v="TBD"/>
    <x v="0"/>
  </r>
  <r>
    <n v="218"/>
    <s v="EN 50149:2012"/>
    <s v="Railway applications - Fixed installations - Electric_x000a_traction - Copper and copper alloy grooved contact wires"/>
    <x v="0"/>
    <s v="This European Standard specifies the characteristics of copper and copper alloy wires of cross sections of 80 mm², 100 mm², 107 mm², 120 mm² and 150 mm² for use on overhead contact lines._x000a_It establishes the product characteristics, the test methods, checking procedures to be used with the wires, together with the ordering and delivery condition."/>
    <s v="No information"/>
    <s v="Yes"/>
    <s v="TRV: Could serve as a basis for requirements for electric roads with overhead power supply._x000a_BT: Yes, most probable applicable to Electric Roads in applications with over-head contact wires. To be noticed, the scope is limited to wires of cross sections of 80 mm², 100 mm², 107 mm², 120 mm² and 150 mm²."/>
    <x v="1"/>
    <s v="CLC/TC 9X"/>
    <s v="TBD"/>
    <s v="SEK/TK 9"/>
    <s v="TBD"/>
    <x v="0"/>
  </r>
  <r>
    <n v="219"/>
    <s v="EN 50151, replaced by EN 62621:2016"/>
    <s v="Railway applications - Fixed installations - Electric traction - Specific requirements for composite insulators used for overhead contact line systems"/>
    <x v="0"/>
    <s v="This International Standard specifies characteristics for composite insulators of electric traction overhead contact line systems for railways, as defined in IEC 60913. Insulators specified in this standard are applied for electric traction supply voltages with a nominal voltage greater than 1 000 V for a.c. or a nominal voltage greater than 1 500 V for d.c.. Specific applications where high torsional loads can occur are outside the scope of this standard and particular tests are agreed between the supplier and customer to represent the critical loading arrangements._x000a_..."/>
    <s v="No information"/>
    <s v="Yes"/>
    <s v="TRV: May be applicable to electric roads."/>
    <x v="1"/>
    <s v="CLC/TC 9X"/>
    <s v="TBD"/>
    <s v="SEK/TK 9"/>
    <s v="TBD"/>
    <x v="3"/>
  </r>
  <r>
    <n v="220"/>
    <s v="EN 62621:2016"/>
    <s v="Railway applications - Fixed installations - Electric traction - Specific requirements for composite insulators used for overhead contact line systems"/>
    <x v="0"/>
    <s v="This International Standard specifies characteristics for composite insulators of electric traction overhead contact line systems for railways, as defined in IEC 60913. Insulators specified in this standard are applied for electric traction supply voltages with a nominal voltage greater than 1 000 V for a.c. or a nominal voltage greater than 1 500 V for d.c.. Specific applications where high torsional loads can occur are outside the scope of this standard and particular tests are agreed between the supplier and customer to represent the critical loading arrangements._x000a_..."/>
    <s v="No information"/>
    <s v="Yes"/>
    <s v="TRV: May be applicable to electric roads."/>
    <x v="1"/>
    <s v="CLC/TC 9X"/>
    <s v="TBD"/>
    <s v="SEK/TK 9"/>
    <s v="TBD"/>
    <x v="3"/>
  </r>
  <r>
    <n v="221"/>
    <s v="EN 50152-1:2013"/>
    <s v="Railway applications - Fixed installations - Particular requirements for alternating current switchgear - Part 1: Circuit-breakers with nominal voltage above 1 kV"/>
    <x v="0"/>
    <s v="This EN 50152-1 is applicable to single-pole and two-pole alternating current (a.c.) circuit-breakers which are:_x000a_- for indoor or outdoor fixed installations in tractions systems, and_x000a_- operated with an a.c. line voltage and frequency as specified in EN 50163. "/>
    <s v="No information"/>
    <s v="Yes"/>
    <s v="TRV: May be applicable to electric roads._x000a_BT: Whether this standard is applicable or not for Electric Roads will depend on which supply voltages are finally chosen."/>
    <x v="1"/>
    <s v="CLC/TC 9X"/>
    <s v="TBD"/>
    <s v="SEK/TK 9"/>
    <s v="TBD"/>
    <x v="0"/>
  </r>
  <r>
    <n v="222"/>
    <s v="EN 50152-2:2013"/>
    <s v="Railway applications - Fixed installations - Particular requirements for alternating current switchgear - Part 2: Disconnectors, earthing switches and switches with nominal voltage above 1 kV"/>
    <x v="0"/>
    <s v="This European Standard is applicable to single-pole and two-pole alternating current (a.c.) disconnectors, earthing switches and switches which are:_x000a_- designed for indoor or outdoor fixed installations in tractions systems, and_x000a_- operated with an a.c. line voltage and frequency as specified in EN 50163. "/>
    <s v="No information"/>
    <s v="Yes"/>
    <s v="TRV: May be applicable to electric roads._x000a_BT: Whether this standard is applicable or not for Electric Roads will depend on which supply voltages are finally chosen."/>
    <x v="1"/>
    <s v="CLC/TC 9X"/>
    <s v="TBD"/>
    <s v="SEK/TK 9"/>
    <s v="TBD"/>
    <x v="0"/>
  </r>
  <r>
    <n v="223"/>
    <s v="EN 50152-3-1:2017"/>
    <s v="Railway applications - Fixed installations - Particular requirements for a.c. switchgear - Part 3-1: Measurement, control and protection devices for specific use in a.c. traction systems - Devices"/>
    <x v="0"/>
    <s v="This European Standard is applicable to new low voltage devices for measurement, control and protection which are:_x000a_— for indoor or outdoor fixed installations in traction systems, and_x000a_— operated in conjunction with high voltage equipment with an a.c. line voltage and frequency as specified in EN 50163._x000a_NOTE EN 50163 specifies the a.c. traction systems 15 kV 16,7 Hz and 25 kV 50 Hz."/>
    <s v="This European Standard also applies to measurement, control and protective devices other than low voltage devices and not covered by a specific railway product standard as far as reasonably possible. Requirements of this document prevail."/>
    <s v="TBD"/>
    <s v="BT: Whether this standard is applicable or not for Electric Roads will depend on which supply voltages are finally chosen."/>
    <x v="1"/>
    <s v="CLC/TC 9X"/>
    <s v="TBD"/>
    <s v="SEK/TK 9"/>
    <s v="TBD"/>
    <x v="0"/>
  </r>
  <r>
    <n v="224"/>
    <s v="EN 50152-3-2:2016"/>
    <s v="Railway applications - Fixed installations - Particular requirements for a.c. switchgear - Part 3-2: Measurement, control and protection devices for specific use in a.c. traction systems - Current transformers"/>
    <x v="0"/>
    <s v="This EN 50152-3-2 is applicable to new current transformers which are:_x000a_— intended for use in indoor or outdoor fixed installations in tractions systems, and_x000a_— operated with an a.c. line voltage and frequency as specified in EN 50163._x000a_NOTE 1 EN 50163 specifies the a.c. traction systems 15 kV 16,7 Hz and 25 kV 50 Hz._x000a_NOTE 2 As rails of a.c. traction systems are typically connected to earth and included in the return current path, all phase to earth voltages are subject to the limits as given in EN 50163. Nevertheless conductor to conductor voltages are some times higher e.g. in autotransformer systems._x000a_Current transformers are mainly used with:_x000a_— measuring instruments,_x000a_— protective devices."/>
    <s v="This EN 50152-3-2 also applies to current transformers other than inductive types as far as reasonably possible. Requirements of this EN 50152-3-2 have priority._x000a_NOTE 3 Combined current and voltage transformers are typically not used in fixed installations in traction systems."/>
    <s v="TBD"/>
    <s v="BT: Whether this standard is applicable or not for Electric Roads will depend on which supply voltages are finally chosen."/>
    <x v="1"/>
    <s v="CLC/TC 9X"/>
    <s v="TBD"/>
    <s v="SEK/TK 9"/>
    <s v="TBD"/>
    <x v="0"/>
  </r>
  <r>
    <n v="225"/>
    <s v="EN 50152-3-3:2016"/>
    <s v="Railway applications - Fixed installations - Particular requirements for a.c. switchgear - Part 3-3: Measurement, control and protection devices for specific use in a.c. traction systems - Voltage transformers"/>
    <x v="0"/>
    <s v="This EN 50152-3-3 is applicable to new voltage transformers which are:_x000a_— intended for use in indoor or outdoor fixed installations in tractions systems, and_x000a_— operated with an a.c. line voltage and frequency as specified in EN 50163._x000a_NOTE 1 EN 50163 specifies the a.c. traction systems 15 kV 16,7 Hz and 25 kV 50 Hz._x000a_NOTE 2 As rails of a.c. traction systems are typically connected to earth and included in the return current path, all phase to earth voltages are subject to the limits as given in EN 50163. Nevertheless conductor to conductor voltages are some times higher e.g. in autotransformer systems._x000a_Voltage transformers are mainly used with:_x000a_— measuring instruments,_x000a_— protective devices. "/>
    <s v="This EN 50152-3-3 also applies to voltage transformers other than inductive types as far as reasonably possible. Requirements of this EN 50152-3-3 have priority._x000a_NOTE 3 Combined current and voltage transformers also capacitive voltage transformers are typically not used in fixed installations in traction systems."/>
    <s v="TBD"/>
    <s v="BT: Whether this standard is applicable or not for Electric Roads will depend on which supply voltages are finally chosen."/>
    <x v="1"/>
    <s v="CLC/TC 9X"/>
    <s v="TBD"/>
    <s v="SEK/TK 9"/>
    <s v="TBD"/>
    <x v="0"/>
  </r>
  <r>
    <n v="226"/>
    <s v="EN 50153:2014"/>
    <s v="Railway applications - Rolling stock - Protective provisions relating to electrical hazards"/>
    <x v="0"/>
    <s v="This European Standard defines requirements to be applied in the design and manufacture of electrical installations and equipment to be used on rolling stock to protect persons from electric shocks. This European Standard is applicable to rolling stock of rail transport systems, road transport systems, if they are powered by an external supply (e.g. trolley buses), magnetically levitated transport systems and to the electrical equipment installed in these systems."/>
    <s v="This European Standard does not apply to:_x000a_– mine railways in mines,_x000a_– crane installations, moving platforms and similar transport systems on rails,_x000a_– funicular railways,_x000a_– temporary constructions."/>
    <s v="Yes"/>
    <s v="TRV: Could serve as a basis for requirements for electric roads._x000a_BT: Yes, applicable to Electric Roads."/>
    <x v="1"/>
    <s v="CLC/TC 9X"/>
    <s v="TBD"/>
    <s v="SEK/TK 9"/>
    <s v="TBD"/>
    <x v="0"/>
  </r>
  <r>
    <n v="227"/>
    <s v="EN 50155:2017"/>
    <s v="Railway applications - Electronic equipment used on rolling stock"/>
    <x v="0"/>
    <s v="This European Standard applies to all electronic equipment for control, regulation, protection, diagnostic, energy supply, etc. installed on rail vehicles. For the purpose of this European Standard, electronic equipment is defined as equipment mainly composed of semiconductor devices and recognized associated components. These components will mainly be mounted on printed boards."/>
    <s v="No information"/>
    <s v="TBD"/>
    <s v="BT: In doubt whether this standard is applicable to Electric Roads. The standard relates not so much to Electric Power Supply as such, but to the vehicles, “Railway rolling stock”. Not sure a railway standard would bring added value."/>
    <x v="1"/>
    <s v="CLC/TC 9X"/>
    <s v="TBD"/>
    <s v="SEK/TK 9"/>
    <s v="TBD"/>
    <x v="0"/>
  </r>
  <r>
    <n v="228"/>
    <s v="EN 50162:2005"/>
    <s v="Protection against corrosion by stray current from direct current systems"/>
    <x v="0"/>
    <s v="Specifies the general principles to be adopted to minimize the effects of stray current corrosion caused by direct-current (d.c.) on buried or immersed metal structures. _x000a_..."/>
    <s v="No information"/>
    <s v="Yes"/>
    <s v="BT: Revision in progress, will be updated as an IEC/TC9 standard:_x000a_AHG 23 'Protection against corrosion by stray current from direct current'"/>
    <x v="2"/>
    <s v="CLC/TC 9X"/>
    <s v="TBD"/>
    <s v="SEK/TK 9"/>
    <s v="TBD"/>
    <x v="0"/>
  </r>
  <r>
    <n v="229"/>
    <s v="EN 50163:2004"/>
    <s v="Railway applications – Supply voltages of traction systems"/>
    <x v="0"/>
    <s v="This European Standard specifies the main characteristics of the supply voltages of traction systems, such as traction fixed installations, including auxiliary devices fed by the contact line, and rolling stock, for use in the following applications :_x000a_– railways;_x000a_– guided mass transport systems such as tramways, elevated and underground railways mountain railways, and trolleybus systems;_x000a_– material transportation systems."/>
    <s v="This European Standard does not apply to_x000a_– mine traction systems in underground mines,_x000a_– cranes, transportable platforms and similar transportation equipment on rails, temporary structures_x000a_(e.g. exhibition structures) in so far as these are not supplied directly or via transformers from the_x000a_contact line system and are not endangered by the traction power supply system,_x000a_– suspended cable cars,_x000a_– funicular railways."/>
    <s v="TBD"/>
    <s v="Elways: Not applicable to Electric Roads. It is probably desirable to develop a standard for the supply voltages for electric roads which is independent of the voltage standard for trains. The EN 50163:2004 standard can however be used as a source of inspiration for the ERS standard._x000a_BT: The issues being dealt with in this standard are relevant also for Electric Roads, even if it currently would not cover the quantified voltage levels which will be finally chosen for Electric Roads."/>
    <x v="1"/>
    <s v="CLC/TC 9X"/>
    <s v="TBD"/>
    <s v="SEK/TK 9"/>
    <s v="TBD"/>
    <x v="0"/>
  </r>
  <r>
    <n v="230"/>
    <s v="EN 50206-2"/>
    <s v="Railway applications – Rolling stock – Pantographs: Characteristics and tests – Part 2: Pantographs for metros and light rail vehicles"/>
    <x v="0"/>
    <s v="This European Standard defines the general assembly characteristics which are to be applied to pantographs, to enable current collection from the overhead line equipment. It also defines the tests the pantographs have to perform, excluding insulators."/>
    <s v="– mine traction systems in underground mines,"/>
    <s v="Yes"/>
    <s v="-"/>
    <x v="1"/>
    <s v="CLC/TC 9X"/>
    <s v="TBD"/>
    <s v="SEK/TK 9"/>
    <s v="TBD"/>
    <x v="3"/>
  </r>
  <r>
    <n v="231"/>
    <s v="EN 50317:2012"/>
    <s v="Railway applications - Current collection systems - Requirements for and validation of measurements of the dynamic interaction between pantograph and overhead contact line"/>
    <x v="0"/>
    <s v="This European Standard specifies the functional requirements for output and accuracy of measurements of the dynamic interaction between pantograph and overhead contact line."/>
    <s v="No information"/>
    <s v="Yes"/>
    <s v="TRV: May be applicable to electric roads."/>
    <x v="1"/>
    <s v="CLC/TC 9X"/>
    <s v="TBD"/>
    <s v="SEK/TK 9"/>
    <s v="TBD"/>
    <x v="3"/>
  </r>
  <r>
    <n v="232"/>
    <s v="EN 50318:2002"/>
    <s v="Railway applications - Current collection systems - Validation of simulation of the dynamic interaction between pantograph and overhead contact line"/>
    <x v="0"/>
    <s v="This European Standard specifies functional requirements for the validation of simulation methods to ensure mutual acceptance of_x000a_– input and output parameters;_x000a_– a standardized subset of test results for evaluation of simulation methods;_x000a_– comparison with measurements;_x000a_– comparison between simulation methods._x000a_This standard applies to the current collection from an overhead contact line by pantographs mounted on railway vehicles. It does not apply to trolley bus systems."/>
    <s v="No information"/>
    <s v="Yes"/>
    <s v="TRV: May be applicable to electric roads."/>
    <x v="1"/>
    <s v="CLC/TC 9X"/>
    <s v="TBD"/>
    <s v="SEK/TK 9"/>
    <s v="TBD"/>
    <x v="3"/>
  </r>
  <r>
    <n v="233"/>
    <s v="EN 50328:2003"/>
    <s v="Railway applications - Fixed installations - Electronic power converters for substations"/>
    <x v="0"/>
    <s v="This European Standard specifies the requirements for the performance of all fixed installations electronic power converters, using controllable and/or non-controllable electronic valves, intended for traction power supply. This European Standard applies to fixed installations of following electric traction systems:_x000a_− railways,_x000a_− guided mass transport systems such as: tramways, light rail systems, elevated and underground railways, mountain railways, trolleybusses."/>
    <s v="– cranes, transportable platforms and similar transportation equipment on rails, temporary structures"/>
    <s v="Yes"/>
    <s v="-"/>
    <x v="1"/>
    <s v="CLC/TC 9X"/>
    <s v="TBD"/>
    <s v="SEK/TK 9"/>
    <s v="TBD"/>
    <x v="0"/>
  </r>
  <r>
    <n v="234"/>
    <s v="EN 50329:2003"/>
    <s v="Railway applications – Fixed installations – Traction transformers"/>
    <x v="0"/>
    <s v="Specific characteristics of traction transformers for the supply of power to a.c. and d.c. traction systems."/>
    <s v="(e.g. exhibition structures) in so far as these are not supplied directly or via transformers from the"/>
    <s v="TBD"/>
    <s v="Elways: Not applicable to Electric Roads. A traction transformer is a component which is placed inside a train, for feeding its motors with the right voltage. Hence a standard for train traction transformers is probably not relevant for electric roads._x000a_TRV: Could be a basis for requirements for electric roads._x000a_BT: The specific characteristics of traction transformer, such as loading, sustaining stipulated load cycles etc may be relevant also for Electric Roads."/>
    <x v="1"/>
    <s v="CLC/TC 9X"/>
    <s v="TBD"/>
    <s v="SEK/TK 9"/>
    <s v="TBD"/>
    <x v="0"/>
  </r>
  <r>
    <n v="235"/>
    <s v="EN 50367:2012"/>
    <s v="Railway applications – Current collection systems – Technical criteria for the interaction between pantograph and overhead line"/>
    <x v="0"/>
    <s v="This European Standard specifies requirements for the interaction between pantographs and overhead contact lines, to achieve interoperability. This European Standard describes parameters and values for all planned lines and future lines."/>
    <s v="contact line system and are not endangered by the traction power supply system,"/>
    <s v="Yes"/>
    <s v="-"/>
    <x v="1"/>
    <s v="CLC/TC 9X"/>
    <s v="TBD"/>
    <s v="SEK/TK 9"/>
    <s v="TBD"/>
    <x v="3"/>
  </r>
  <r>
    <n v="236"/>
    <s v="EN 50388:2012"/>
    <s v="Railway Applications - Power supply and rolling stock - Technical criteria for the coordination between power supply (substation) and rolling stock to achieve interoperability"/>
    <x v="0"/>
    <s v="This European Standard establishes requirements for the compatibility of rolling stock with infrastructure particularly in relation to:_x000a_– co-ordination of protection principles between power supply and traction units, especially fault discrimination for short-circuits;_x000a_– co-ordination of installed power on the line and the power demand of trains;_x000a_– co-ordination of traction unit regenerative braking and power supply receptivity;_x000a_– co-ordination of harmonic behaviour. "/>
    <s v="No information"/>
    <s v="Yes"/>
    <s v="TRV: May be applicable to electric roads._x000a_BT: Revision in progress as a series:_x000a_EN 50388-1 Railway Applications - Fixed installations and rolling stock - Technical criteria for the coordination between traction power supply and rolling stock to achieve interoperability - Part 1: general _x000a_EN 50388-2 Railway Applications - Fixed installations and rolling stock - Technical criteria for the coordination between power supply and rolling stock to achieve interoperability - Part 2: stability and harmonics "/>
    <x v="1"/>
    <s v="CLC/TC 9X"/>
    <s v="TBD"/>
    <s v="SEK/TK 9"/>
    <s v="TBD"/>
    <x v="0"/>
  </r>
  <r>
    <n v="237"/>
    <s v="EN 50463-1:2017"/>
    <s v="Railway applications - Energy measurement on board trains - Part 1: General"/>
    <x v="0"/>
    <s v="This European Standard describes the primary purpose of the EMS, which is to meter energy consumption for billing and provide compiled energy billing data (CEBD) to a DCS. The EMS may also be used for other functions such as energy management. In addition, this European Standard also describes the primary purpose of a DCS and its interactions with an EMS and settlement system."/>
    <s v="– suspended cable cars,"/>
    <s v="Yes"/>
    <s v="-"/>
    <x v="1"/>
    <s v="CLC/TC 9X"/>
    <s v="TBD"/>
    <s v="SEK/TK 9"/>
    <s v="TBD"/>
    <x v="0"/>
  </r>
  <r>
    <n v="238"/>
    <s v="EN 50463-2:2017"/>
    <s v="Railway applications - Energy measurement on board trains - Part 2: Energy measuring"/>
    <x v="0"/>
    <s v="The EMF provides measurement of the consumed and regenerated active energy of a traction unit. If the traction unit is designed for use on AC traction systems, the EMF also provides measurement of reactive energy. The EMF provides the measured quantities via an interface to the Data Handling System."/>
    <s v="– funicular railways."/>
    <s v="Yes"/>
    <s v="-"/>
    <x v="1"/>
    <s v="CLC/TC 9X"/>
    <s v="TBD"/>
    <s v="SEK/TK 9"/>
    <s v="TBD"/>
    <x v="0"/>
  </r>
  <r>
    <n v="239"/>
    <s v="prEN 50488"/>
    <s v="Railway applications - Fixed Installations - Electrical protective measures for working on or near an overhead contact line system and/or its associated return circuit"/>
    <x v="1"/>
    <s v="TBD"/>
    <s v="No information"/>
    <s v="Yes"/>
    <s v="TRV: May be applicable to electric roads."/>
    <x v="1"/>
    <s v="CLC/TC 9X"/>
    <s v="TBD"/>
    <s v="SEK/TK 9"/>
    <s v="TBD"/>
    <x v="3"/>
  </r>
  <r>
    <n v="240"/>
    <s v="EN 50500:2008"/>
    <s v="Measurement procedures of magnetic field levels generated by electronic and electrical apparatus in the railway environment with respect to human exposure"/>
    <x v="0"/>
    <s v="The scope of this product-family standard is limited to apparatus, systems and fixed installations which are intended for use in the railway environment. The frequency range covered is 0 Hz to 300 GHz._x000a_Technical considerations and measurements are necessary for frequencies up to 20 kHz because no relevant field strengths are expected above due to the physical nature of EMF-sources in the railway environment._x000a_The object of this standard is to provide measurement and calculation procedures of electric and magnetic field levels generated by electronic and electrical apparatus in the railway environment with respect to human exposure. "/>
    <s v="No information"/>
    <s v="Yes"/>
    <s v="TRV: May be applicable to electric roads."/>
    <x v="1"/>
    <s v="CLC/TC 9X"/>
    <s v="TBD"/>
    <s v="SEK/TK 9"/>
    <s v="TBD"/>
    <x v="0"/>
  </r>
  <r>
    <n v="241"/>
    <s v="EN 50502:2016"/>
    <s v="Railway applications - Rolling stock - Electric equipment in trolley buses - Safety requirements and current collection systems"/>
    <x v="0"/>
    <s v="This European Standard applies to electrical systems on board of vehicles of the type trolley bus, as defined in 3.1, fed with a nominal line voltage (Un) between 600 V d.c. and 750 V d.c._x000a_This European Standard defines the requirements and constructional hints, especially to avoid electrical danger to the public and to staff. Where special requirements are existing for trolley buses, hints are given for mechanical and functional safety as well as for protection against fire._x000a_This European Standard covers vehicles intended for public transport of persons. This Standard applies to:_x000a_- trolley buses,_x000a_- buses with current rail for guidance in the road surface,_x000a_- guided buses with bipolar roof current collector."/>
    <s v="This European Standard does not apply to:_x000a_a) electric driven vehicles with only internal power supply:_x000a_1) hybrid vehicles,_x000a_2) diesel - electric vehicles,_x000a_3) fuel - cell vehicles,_x000a_4) battery vehicles,_x000a_b) vehicles with safe protective bonding:_x000a_1) rubber tyred commuter trains,_x000a_2) guided buses with supply by a separate current rail,_x000a_3) rail guided buses with unipolar roof current collector,_x000a_c) vehicles operated outside publicly accessible areas:_x000a_1) electric driven lorries on motorways._x000a_Guidance and current rails are special solutions and at this time are not under standardization like trolley bus current collectors and overhead contact lines (OCL)."/>
    <s v="Yes"/>
    <s v="Was mentioned at the SEK TK 9 meeting on 20181204."/>
    <x v="1"/>
    <s v="CLC/TC 9X"/>
    <s v="TBD"/>
    <s v="SEK/TK 9"/>
    <s v="TBD"/>
    <x v="3"/>
  </r>
  <r>
    <n v="242"/>
    <s v="EN 50562:2018"/>
    <s v="Railway applications - Fixed installations - Process, protective measures and demonstration of safety for electric traction systems"/>
    <x v="0"/>
    <s v="This European Standard defines the process, protective measures and demonstration of safety in accordance with EN 50126 for conventional electric traction systems for railways. This standard can also be applied to guided mass transport systems and trolleybus systems. All these systems can be elevated, at-grade and underground."/>
    <s v="No information"/>
    <s v="Yes"/>
    <s v="TRV: May be applicable to electric roads."/>
    <x v="1"/>
    <s v="CLC/TC 9X"/>
    <s v="TBD"/>
    <s v="SEK/TK 9"/>
    <s v="TBD"/>
    <x v="0"/>
  </r>
  <r>
    <n v="243"/>
    <s v="EN 50633:2017"/>
    <s v="Railway applications - Fixed installations - Protection principles for AC and DC electric traction systems"/>
    <x v="0"/>
    <s v="This European Standard applies to the electrical protection system, provided for AC and DC electric traction systems. _x000a_It:_x000a_– establishes railway specific protection principles;_x000a_– describes the railway specific protection system functionality;_x000a_– specifies minimum functional requirements and informative examples of their application;_x000a_– establishes limitations of the protection system and the acceptability of residual risks;_x000a_– specifies principles for conformity assessment._x000a_It applies to:_x000a_– railways;_x000a_– guided mass transport systems, such as tramways, elevated and underground railways, mountain railways, trolleybus systems, and magnetically levitated systems which use a contact line system._x000a_This European Standard may also be applied to electrified road traffic with a contact line, such as truck-trolley systems._x000a_This European Stadard applies to new electric traction systems and may be applied to changes of existing systems."/>
    <s v="It does not apply to:_x000a_– underground mine traction systems;_x000a_– cranes, transportable platforms and similar transportation equipment on rails, temporary structures (e.g. exhibition structures) in so far as these are not supplied directly or via transformers from the contact line system and are not endangered by the traction power supply system;_x000a_– suspended cable cars;_x000a_– funicular railways;_x000a_– magnetic levitated systems (without a contact line system);_x000a_– railways with an inductive power supply without contact system;_x000a_– railways with a buried contact system that is required to be energized only below the train to ensure safety."/>
    <s v="Yes"/>
    <s v="See scope text."/>
    <x v="1"/>
    <s v="CLC/TC 9X"/>
    <s v="TBD"/>
    <s v="SEK/TK 9"/>
    <s v="TBD"/>
    <x v="0"/>
  </r>
  <r>
    <n v="244"/>
    <s v="SS 436 40 00 ed.3:2017"/>
    <s v="Low-voltage electrical installations - Rules for design and erection of electrical installations"/>
    <x v="0"/>
    <s v="TBD"/>
    <s v="No information"/>
    <s v="TBD"/>
    <s v="Noted in the response from Elsäkerhetsverket"/>
    <x v="2"/>
    <s v="TBD"/>
    <s v="TBD"/>
    <s v="SEK/TK 64"/>
    <s v="TBD"/>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1D92990-63B4-42FE-A89B-0B604CF02E48}" name="PivotTable4" cacheId="8676"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1">
  <location ref="B57:F59" firstHeaderRow="1" firstDataRow="2" firstDataCol="1" rowPageCount="1" colPageCount="1"/>
  <pivotFields count="14">
    <pivotField showAll="0"/>
    <pivotField showAll="0"/>
    <pivotField showAll="0"/>
    <pivotField showAll="0"/>
    <pivotField showAll="0"/>
    <pivotField showAll="0"/>
    <pivotField showAll="0"/>
    <pivotField showAll="0"/>
    <pivotField axis="axisPage" showAll="0">
      <items count="5">
        <item x="1"/>
        <item x="2"/>
        <item x="3"/>
        <item x="0"/>
        <item t="default"/>
      </items>
    </pivotField>
    <pivotField showAll="0"/>
    <pivotField showAll="0"/>
    <pivotField showAll="0"/>
    <pivotField showAll="0"/>
    <pivotField axis="axisCol" dataField="1" showAll="0">
      <items count="8">
        <item m="1" x="6"/>
        <item x="3"/>
        <item x="4"/>
        <item x="0"/>
        <item x="1"/>
        <item x="5"/>
        <item x="2"/>
        <item t="default"/>
      </items>
    </pivotField>
  </pivotFields>
  <rowItems count="1">
    <i/>
  </rowItems>
  <colFields count="1">
    <field x="13"/>
  </colFields>
  <colItems count="4">
    <i>
      <x v="3"/>
    </i>
    <i>
      <x v="5"/>
    </i>
    <i>
      <x v="6"/>
    </i>
    <i t="grand">
      <x/>
    </i>
  </colItems>
  <pageFields count="1">
    <pageField fld="8" item="2" hier="-1"/>
  </pageFields>
  <dataFields count="1">
    <dataField name="Count of Application" fld="13" subtotal="count" baseField="0" baseItem="0"/>
  </dataFields>
  <chartFormats count="4">
    <chartFormat chart="0" format="0" series="1">
      <pivotArea type="data" outline="0" fieldPosition="0">
        <references count="2">
          <reference field="4294967294" count="1" selected="0">
            <x v="0"/>
          </reference>
          <reference field="13" count="1" selected="0">
            <x v="0"/>
          </reference>
        </references>
      </pivotArea>
    </chartFormat>
    <chartFormat chart="0" format="1" series="1">
      <pivotArea type="data" outline="0" fieldPosition="0">
        <references count="2">
          <reference field="4294967294" count="1" selected="0">
            <x v="0"/>
          </reference>
          <reference field="13" count="1" selected="0">
            <x v="3"/>
          </reference>
        </references>
      </pivotArea>
    </chartFormat>
    <chartFormat chart="0" format="2" series="1">
      <pivotArea type="data" outline="0" fieldPosition="0">
        <references count="2">
          <reference field="4294967294" count="1" selected="0">
            <x v="0"/>
          </reference>
          <reference field="13" count="1" selected="0">
            <x v="5"/>
          </reference>
        </references>
      </pivotArea>
    </chartFormat>
    <chartFormat chart="0" format="3" series="1">
      <pivotArea type="data" outline="0" fieldPosition="0">
        <references count="2">
          <reference field="4294967294" count="1" selected="0">
            <x v="0"/>
          </reference>
          <reference field="13" count="1" selected="0">
            <x v="6"/>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0.xml><?xml version="1.0" encoding="utf-8"?>
<pivotTableDefinition xmlns="http://schemas.openxmlformats.org/spreadsheetml/2006/main" xmlns:mc="http://schemas.openxmlformats.org/markup-compatibility/2006" xmlns:xr="http://schemas.microsoft.com/office/spreadsheetml/2014/revision" mc:Ignorable="xr" xr:uid="{E1BCD738-F230-4036-976D-7219281BC302}" name="PivotTable7" cacheId="8676"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1">
  <location ref="P35:R37" firstHeaderRow="1" firstDataRow="2" firstDataCol="1" rowPageCount="1" colPageCount="1"/>
  <pivotFields count="14">
    <pivotField showAll="0"/>
    <pivotField showAll="0"/>
    <pivotField showAll="0"/>
    <pivotField showAll="0"/>
    <pivotField showAll="0"/>
    <pivotField showAll="0"/>
    <pivotField showAll="0"/>
    <pivotField showAll="0"/>
    <pivotField axis="axisCol" dataField="1" showAll="0">
      <items count="5">
        <item x="1"/>
        <item x="2"/>
        <item x="3"/>
        <item x="0"/>
        <item t="default"/>
      </items>
    </pivotField>
    <pivotField showAll="0"/>
    <pivotField showAll="0"/>
    <pivotField showAll="0"/>
    <pivotField showAll="0"/>
    <pivotField axis="axisPage" showAll="0">
      <items count="8">
        <item m="1" x="6"/>
        <item x="3"/>
        <item x="4"/>
        <item x="0"/>
        <item x="1"/>
        <item x="5"/>
        <item x="2"/>
        <item t="default"/>
      </items>
    </pivotField>
  </pivotFields>
  <rowItems count="1">
    <i/>
  </rowItems>
  <colFields count="1">
    <field x="8"/>
  </colFields>
  <colItems count="2">
    <i>
      <x/>
    </i>
    <i t="grand">
      <x/>
    </i>
  </colItems>
  <pageFields count="1">
    <pageField fld="13" item="2" hier="-1"/>
  </pageFields>
  <dataFields count="1">
    <dataField name="Count of Category" fld="8" subtotal="count" baseField="0" baseItem="0"/>
  </dataFields>
  <chartFormats count="1">
    <chartFormat chart="0" format="0" series="1">
      <pivotArea type="data" outline="0" fieldPosition="0">
        <references count="2">
          <reference field="4294967294" count="1" selected="0">
            <x v="0"/>
          </reference>
          <reference field="8"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1.xml><?xml version="1.0" encoding="utf-8"?>
<pivotTableDefinition xmlns="http://schemas.openxmlformats.org/spreadsheetml/2006/main" xmlns:mc="http://schemas.openxmlformats.org/markup-compatibility/2006" xmlns:xr="http://schemas.microsoft.com/office/spreadsheetml/2014/revision" mc:Ignorable="xr" xr:uid="{C2750EB4-4AF4-4DEE-9A04-97287EFF2034}" name="PivotTable6" cacheId="8676"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1">
  <location ref="P19:R21" firstHeaderRow="1" firstDataRow="2" firstDataCol="1" rowPageCount="1" colPageCount="1"/>
  <pivotFields count="14">
    <pivotField showAll="0"/>
    <pivotField showAll="0"/>
    <pivotField showAll="0"/>
    <pivotField showAll="0"/>
    <pivotField showAll="0"/>
    <pivotField showAll="0"/>
    <pivotField showAll="0"/>
    <pivotField showAll="0"/>
    <pivotField axis="axisCol" dataField="1" showAll="0">
      <items count="5">
        <item x="1"/>
        <item x="2"/>
        <item x="3"/>
        <item x="0"/>
        <item t="default"/>
      </items>
    </pivotField>
    <pivotField showAll="0"/>
    <pivotField showAll="0"/>
    <pivotField showAll="0"/>
    <pivotField showAll="0"/>
    <pivotField axis="axisPage" showAll="0">
      <items count="8">
        <item m="1" x="6"/>
        <item x="3"/>
        <item x="4"/>
        <item x="0"/>
        <item x="1"/>
        <item x="5"/>
        <item x="2"/>
        <item t="default"/>
      </items>
    </pivotField>
  </pivotFields>
  <rowItems count="1">
    <i/>
  </rowItems>
  <colFields count="1">
    <field x="8"/>
  </colFields>
  <colItems count="2">
    <i>
      <x/>
    </i>
    <i t="grand">
      <x/>
    </i>
  </colItems>
  <pageFields count="1">
    <pageField fld="13" item="1" hier="-1"/>
  </pageFields>
  <dataFields count="1">
    <dataField name="Count of Category" fld="8" subtotal="count" baseField="0" baseItem="0"/>
  </dataFields>
  <chartFormats count="1">
    <chartFormat chart="0" format="0" series="1">
      <pivotArea type="data" outline="0" fieldPosition="0">
        <references count="2">
          <reference field="4294967294" count="1" selected="0">
            <x v="0"/>
          </reference>
          <reference field="8"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2.xml><?xml version="1.0" encoding="utf-8"?>
<pivotTableDefinition xmlns="http://schemas.openxmlformats.org/spreadsheetml/2006/main" xmlns:mc="http://schemas.openxmlformats.org/markup-compatibility/2006" xmlns:xr="http://schemas.microsoft.com/office/spreadsheetml/2014/revision" mc:Ignorable="xr" xr:uid="{0F298466-C850-49B3-A093-F6A650F44846}" name="PivotTable14" cacheId="8676"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2">
  <location ref="AA58:AE60" firstHeaderRow="1" firstDataRow="2" firstDataCol="1" rowPageCount="1" colPageCount="1"/>
  <pivotFields count="14">
    <pivotField showAll="0"/>
    <pivotField showAll="0"/>
    <pivotField showAll="0"/>
    <pivotField axis="axisCol" dataField="1" showAll="0">
      <items count="5">
        <item x="1"/>
        <item x="2"/>
        <item x="0"/>
        <item x="3"/>
        <item t="default"/>
      </items>
    </pivotField>
    <pivotField showAll="0"/>
    <pivotField showAll="0"/>
    <pivotField showAll="0"/>
    <pivotField showAll="0"/>
    <pivotField axis="axisPage" showAll="0">
      <items count="5">
        <item x="1"/>
        <item x="2"/>
        <item x="3"/>
        <item x="0"/>
        <item t="default"/>
      </items>
    </pivotField>
    <pivotField showAll="0"/>
    <pivotField showAll="0"/>
    <pivotField showAll="0"/>
    <pivotField showAll="0"/>
    <pivotField showAll="0"/>
  </pivotFields>
  <rowItems count="1">
    <i/>
  </rowItems>
  <colFields count="1">
    <field x="3"/>
  </colFields>
  <colItems count="4">
    <i>
      <x/>
    </i>
    <i>
      <x v="2"/>
    </i>
    <i>
      <x v="3"/>
    </i>
    <i t="grand">
      <x/>
    </i>
  </colItems>
  <pageFields count="1">
    <pageField fld="8" item="2" hier="-1"/>
  </pageFields>
  <dataFields count="1">
    <dataField name="Count of Status" fld="3" subtotal="count" baseField="0" baseItem="0"/>
  </dataFields>
  <chartFormats count="3">
    <chartFormat chart="1" format="2" series="1">
      <pivotArea type="data" outline="0" fieldPosition="0">
        <references count="2">
          <reference field="4294967294" count="1" selected="0">
            <x v="0"/>
          </reference>
          <reference field="3" count="1" selected="0">
            <x v="0"/>
          </reference>
        </references>
      </pivotArea>
    </chartFormat>
    <chartFormat chart="1" format="3" series="1">
      <pivotArea type="data" outline="0" fieldPosition="0">
        <references count="2">
          <reference field="4294967294" count="1" selected="0">
            <x v="0"/>
          </reference>
          <reference field="3" count="1" selected="0">
            <x v="2"/>
          </reference>
        </references>
      </pivotArea>
    </chartFormat>
    <chartFormat chart="1" format="4" series="1">
      <pivotArea type="data" outline="0" fieldPosition="0">
        <references count="2">
          <reference field="4294967294" count="1" selected="0">
            <x v="0"/>
          </reference>
          <reference field="3"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3.xml><?xml version="1.0" encoding="utf-8"?>
<pivotTableDefinition xmlns="http://schemas.openxmlformats.org/spreadsheetml/2006/main" xmlns:mc="http://schemas.openxmlformats.org/markup-compatibility/2006" xmlns:xr="http://schemas.microsoft.com/office/spreadsheetml/2014/revision" mc:Ignorable="xr" xr:uid="{D259EF35-15F5-4579-8D97-564C6056F2B8}" name="PivotTable2" cacheId="8676"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1">
  <location ref="B25:D27" firstHeaderRow="1" firstDataRow="2" firstDataCol="1" rowPageCount="1" colPageCount="1"/>
  <pivotFields count="14">
    <pivotField showAll="0"/>
    <pivotField showAll="0"/>
    <pivotField showAll="0"/>
    <pivotField showAll="0"/>
    <pivotField showAll="0"/>
    <pivotField showAll="0"/>
    <pivotField showAll="0"/>
    <pivotField showAll="0"/>
    <pivotField axis="axisPage" showAll="0">
      <items count="5">
        <item x="1"/>
        <item x="2"/>
        <item x="3"/>
        <item x="0"/>
        <item t="default"/>
      </items>
    </pivotField>
    <pivotField showAll="0"/>
    <pivotField showAll="0"/>
    <pivotField showAll="0"/>
    <pivotField showAll="0"/>
    <pivotField axis="axisCol" dataField="1" showAll="0">
      <items count="8">
        <item m="1" x="6"/>
        <item x="3"/>
        <item x="4"/>
        <item x="0"/>
        <item x="1"/>
        <item x="5"/>
        <item x="2"/>
        <item t="default"/>
      </items>
    </pivotField>
  </pivotFields>
  <rowItems count="1">
    <i/>
  </rowItems>
  <colFields count="1">
    <field x="13"/>
  </colFields>
  <colItems count="2">
    <i>
      <x v="3"/>
    </i>
    <i t="grand">
      <x/>
    </i>
  </colItems>
  <pageFields count="1">
    <pageField fld="8" item="1" hier="-1"/>
  </pageFields>
  <dataFields count="1">
    <dataField name="Count of Application" fld="13" subtotal="count" baseField="0" baseItem="0"/>
  </dataFields>
  <chartFormats count="2">
    <chartFormat chart="0" format="0" series="1">
      <pivotArea type="data" outline="0" fieldPosition="0">
        <references count="2">
          <reference field="4294967294" count="1" selected="0">
            <x v="0"/>
          </reference>
          <reference field="13" count="1" selected="0">
            <x v="3"/>
          </reference>
        </references>
      </pivotArea>
    </chartFormat>
    <chartFormat chart="0" format="2" series="1">
      <pivotArea type="data" outline="0" fieldPosition="0">
        <references count="2">
          <reference field="4294967294" count="1" selected="0">
            <x v="0"/>
          </reference>
          <reference field="13" count="1" selected="0">
            <x v="6"/>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4.xml><?xml version="1.0" encoding="utf-8"?>
<pivotTableDefinition xmlns="http://schemas.openxmlformats.org/spreadsheetml/2006/main" xmlns:mc="http://schemas.openxmlformats.org/markup-compatibility/2006" xmlns:xr="http://schemas.microsoft.com/office/spreadsheetml/2014/revision" mc:Ignorable="xr" xr:uid="{5F3D4351-1133-47B5-AE8C-EBA9FADC59A8}" name="PivotTable16" cacheId="8676"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2">
  <location ref="AA26:AD28" firstHeaderRow="1" firstDataRow="2" firstDataCol="1" rowPageCount="1" colPageCount="1"/>
  <pivotFields count="14">
    <pivotField showAll="0"/>
    <pivotField showAll="0"/>
    <pivotField showAll="0"/>
    <pivotField axis="axisCol" dataField="1" showAll="0">
      <items count="5">
        <item x="1"/>
        <item x="2"/>
        <item x="0"/>
        <item x="3"/>
        <item t="default"/>
      </items>
    </pivotField>
    <pivotField showAll="0"/>
    <pivotField showAll="0"/>
    <pivotField showAll="0"/>
    <pivotField showAll="0"/>
    <pivotField axis="axisPage" showAll="0">
      <items count="5">
        <item x="1"/>
        <item x="2"/>
        <item x="3"/>
        <item x="0"/>
        <item t="default"/>
      </items>
    </pivotField>
    <pivotField showAll="0"/>
    <pivotField showAll="0"/>
    <pivotField showAll="0"/>
    <pivotField showAll="0"/>
    <pivotField showAll="0"/>
  </pivotFields>
  <rowItems count="1">
    <i/>
  </rowItems>
  <colFields count="1">
    <field x="3"/>
  </colFields>
  <colItems count="3">
    <i>
      <x/>
    </i>
    <i>
      <x v="2"/>
    </i>
    <i t="grand">
      <x/>
    </i>
  </colItems>
  <pageFields count="1">
    <pageField fld="8" item="1" hier="-1"/>
  </pageFields>
  <dataFields count="1">
    <dataField name="Count of Status" fld="3" subtotal="count" baseField="0" baseItem="0"/>
  </dataFields>
  <chartFormats count="2">
    <chartFormat chart="1" format="2" series="1">
      <pivotArea type="data" outline="0" fieldPosition="0">
        <references count="2">
          <reference field="4294967294" count="1" selected="0">
            <x v="0"/>
          </reference>
          <reference field="3" count="1" selected="0">
            <x v="0"/>
          </reference>
        </references>
      </pivotArea>
    </chartFormat>
    <chartFormat chart="1" format="3" series="1">
      <pivotArea type="data" outline="0" fieldPosition="0">
        <references count="2">
          <reference field="4294967294" count="1" selected="0">
            <x v="0"/>
          </reference>
          <reference field="3"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5353C371-0EBA-4029-BDE7-9C8F885FD8F2}" name="PivotTable17" cacheId="8676"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2">
  <location ref="AA4:AE6" firstHeaderRow="1" firstDataRow="2" firstDataCol="1" rowPageCount="1" colPageCount="1"/>
  <pivotFields count="14">
    <pivotField showAll="0"/>
    <pivotField showAll="0"/>
    <pivotField showAll="0"/>
    <pivotField axis="axisCol" dataField="1" showAll="0">
      <items count="5">
        <item x="1"/>
        <item x="2"/>
        <item x="0"/>
        <item x="3"/>
        <item t="default"/>
      </items>
    </pivotField>
    <pivotField showAll="0"/>
    <pivotField showAll="0"/>
    <pivotField showAll="0"/>
    <pivotField showAll="0"/>
    <pivotField axis="axisPage" showAll="0">
      <items count="5">
        <item x="1"/>
        <item x="2"/>
        <item x="3"/>
        <item x="0"/>
        <item t="default"/>
      </items>
    </pivotField>
    <pivotField showAll="0"/>
    <pivotField showAll="0"/>
    <pivotField showAll="0"/>
    <pivotField showAll="0"/>
    <pivotField showAll="0"/>
  </pivotFields>
  <rowItems count="1">
    <i/>
  </rowItems>
  <colFields count="1">
    <field x="3"/>
  </colFields>
  <colItems count="4">
    <i>
      <x/>
    </i>
    <i>
      <x v="1"/>
    </i>
    <i>
      <x v="2"/>
    </i>
    <i t="grand">
      <x/>
    </i>
  </colItems>
  <pageFields count="1">
    <pageField fld="8" item="0" hier="-1"/>
  </pageFields>
  <dataFields count="1">
    <dataField name="Count of Status" fld="3" subtotal="count" baseField="0" baseItem="0"/>
  </dataFields>
  <chartFormats count="3">
    <chartFormat chart="1" format="2" series="1">
      <pivotArea type="data" outline="0" fieldPosition="0">
        <references count="2">
          <reference field="4294967294" count="1" selected="0">
            <x v="0"/>
          </reference>
          <reference field="3" count="1" selected="0">
            <x v="0"/>
          </reference>
        </references>
      </pivotArea>
    </chartFormat>
    <chartFormat chart="1" format="3" series="1">
      <pivotArea type="data" outline="0" fieldPosition="0">
        <references count="2">
          <reference field="4294967294" count="1" selected="0">
            <x v="0"/>
          </reference>
          <reference field="3" count="1" selected="0">
            <x v="1"/>
          </reference>
        </references>
      </pivotArea>
    </chartFormat>
    <chartFormat chart="1" format="4" series="1">
      <pivotArea type="data" outline="0" fieldPosition="0">
        <references count="2">
          <reference field="4294967294" count="1" selected="0">
            <x v="0"/>
          </reference>
          <reference field="3"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B2A7026E-67FD-4DD3-80DA-0AF1B66ECB9B}" name="PivotTable10" cacheId="8676"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1">
  <location ref="P68:U70" firstHeaderRow="1" firstDataRow="2" firstDataCol="1" rowPageCount="1" colPageCount="1"/>
  <pivotFields count="14">
    <pivotField showAll="0"/>
    <pivotField showAll="0"/>
    <pivotField showAll="0"/>
    <pivotField showAll="0"/>
    <pivotField showAll="0"/>
    <pivotField showAll="0"/>
    <pivotField showAll="0"/>
    <pivotField showAll="0"/>
    <pivotField axis="axisCol" dataField="1" showAll="0">
      <items count="5">
        <item x="1"/>
        <item x="2"/>
        <item x="3"/>
        <item x="0"/>
        <item t="default"/>
      </items>
    </pivotField>
    <pivotField showAll="0"/>
    <pivotField showAll="0"/>
    <pivotField showAll="0"/>
    <pivotField showAll="0"/>
    <pivotField axis="axisPage" showAll="0">
      <items count="8">
        <item m="1" x="6"/>
        <item x="3"/>
        <item x="4"/>
        <item x="0"/>
        <item x="1"/>
        <item x="5"/>
        <item x="2"/>
        <item t="default"/>
      </items>
    </pivotField>
  </pivotFields>
  <rowItems count="1">
    <i/>
  </rowItems>
  <colFields count="1">
    <field x="8"/>
  </colFields>
  <colItems count="5">
    <i>
      <x/>
    </i>
    <i>
      <x v="1"/>
    </i>
    <i>
      <x v="2"/>
    </i>
    <i>
      <x v="3"/>
    </i>
    <i t="grand">
      <x/>
    </i>
  </colItems>
  <pageFields count="1">
    <pageField fld="13" item="3" hier="-1"/>
  </pageFields>
  <dataFields count="1">
    <dataField name="Count of Category" fld="8" subtotal="count" baseField="0" baseItem="0"/>
  </dataFields>
  <chartFormats count="4">
    <chartFormat chart="0" format="0" series="1">
      <pivotArea type="data" outline="0" fieldPosition="0">
        <references count="2">
          <reference field="4294967294" count="1" selected="0">
            <x v="0"/>
          </reference>
          <reference field="8" count="1" selected="0">
            <x v="0"/>
          </reference>
        </references>
      </pivotArea>
    </chartFormat>
    <chartFormat chart="0" format="1" series="1">
      <pivotArea type="data" outline="0" fieldPosition="0">
        <references count="2">
          <reference field="4294967294" count="1" selected="0">
            <x v="0"/>
          </reference>
          <reference field="8" count="1" selected="0">
            <x v="2"/>
          </reference>
        </references>
      </pivotArea>
    </chartFormat>
    <chartFormat chart="0" format="2" series="1">
      <pivotArea type="data" outline="0" fieldPosition="0">
        <references count="2">
          <reference field="4294967294" count="1" selected="0">
            <x v="0"/>
          </reference>
          <reference field="8" count="1" selected="0">
            <x v="3"/>
          </reference>
        </references>
      </pivotArea>
    </chartFormat>
    <chartFormat chart="0" format="3" series="1">
      <pivotArea type="data" outline="0" fieldPosition="0">
        <references count="2">
          <reference field="4294967294" count="1" selected="0">
            <x v="0"/>
          </reference>
          <reference field="8"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C56E8B9B-440A-4AFC-B2B3-E7C11C4C811C}" name="PivotTable15" cacheId="8676"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2">
  <location ref="AA42:AD44" firstHeaderRow="1" firstDataRow="2" firstDataCol="1" rowPageCount="1" colPageCount="1"/>
  <pivotFields count="14">
    <pivotField showAll="0"/>
    <pivotField showAll="0"/>
    <pivotField showAll="0"/>
    <pivotField axis="axisCol" dataField="1" showAll="0">
      <items count="5">
        <item x="1"/>
        <item x="2"/>
        <item x="0"/>
        <item x="3"/>
        <item t="default"/>
      </items>
    </pivotField>
    <pivotField showAll="0"/>
    <pivotField showAll="0"/>
    <pivotField showAll="0"/>
    <pivotField showAll="0"/>
    <pivotField axis="axisPage" showAll="0">
      <items count="5">
        <item x="1"/>
        <item x="2"/>
        <item x="3"/>
        <item x="0"/>
        <item t="default"/>
      </items>
    </pivotField>
    <pivotField showAll="0"/>
    <pivotField showAll="0"/>
    <pivotField showAll="0"/>
    <pivotField showAll="0"/>
    <pivotField showAll="0"/>
  </pivotFields>
  <rowItems count="1">
    <i/>
  </rowItems>
  <colFields count="1">
    <field x="3"/>
  </colFields>
  <colItems count="3">
    <i>
      <x/>
    </i>
    <i>
      <x v="2"/>
    </i>
    <i t="grand">
      <x/>
    </i>
  </colItems>
  <pageFields count="1">
    <pageField fld="8" item="3" hier="-1"/>
  </pageFields>
  <dataFields count="1">
    <dataField name="Count of Status" fld="3" subtotal="count" baseField="0" baseItem="0"/>
  </dataFields>
  <chartFormats count="2">
    <chartFormat chart="1" format="2" series="1">
      <pivotArea type="data" outline="0" fieldPosition="0">
        <references count="2">
          <reference field="4294967294" count="1" selected="0">
            <x v="0"/>
          </reference>
          <reference field="3" count="1" selected="0">
            <x v="0"/>
          </reference>
        </references>
      </pivotArea>
    </chartFormat>
    <chartFormat chart="1" format="3" series="1">
      <pivotArea type="data" outline="0" fieldPosition="0">
        <references count="2">
          <reference field="4294967294" count="1" selected="0">
            <x v="0"/>
          </reference>
          <reference field="3"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DA9FB1C6-7C69-4C9A-A6EF-D1C1A9AE05BA}" name="PivotTable9" cacheId="8676"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1">
  <location ref="P50:S52" firstHeaderRow="1" firstDataRow="2" firstDataCol="1" rowPageCount="1" colPageCount="1"/>
  <pivotFields count="14">
    <pivotField showAll="0"/>
    <pivotField showAll="0"/>
    <pivotField showAll="0"/>
    <pivotField showAll="0"/>
    <pivotField showAll="0"/>
    <pivotField showAll="0"/>
    <pivotField showAll="0"/>
    <pivotField showAll="0"/>
    <pivotField axis="axisCol" dataField="1" showAll="0">
      <items count="5">
        <item x="1"/>
        <item x="2"/>
        <item x="3"/>
        <item x="0"/>
        <item t="default"/>
      </items>
    </pivotField>
    <pivotField showAll="0"/>
    <pivotField showAll="0"/>
    <pivotField showAll="0"/>
    <pivotField showAll="0"/>
    <pivotField axis="axisPage" showAll="0">
      <items count="8">
        <item m="1" x="6"/>
        <item x="3"/>
        <item x="4"/>
        <item x="0"/>
        <item x="1"/>
        <item x="5"/>
        <item x="2"/>
        <item t="default"/>
      </items>
    </pivotField>
  </pivotFields>
  <rowItems count="1">
    <i/>
  </rowItems>
  <colFields count="1">
    <field x="8"/>
  </colFields>
  <colItems count="3">
    <i>
      <x/>
    </i>
    <i>
      <x v="3"/>
    </i>
    <i t="grand">
      <x/>
    </i>
  </colItems>
  <pageFields count="1">
    <pageField fld="13" item="4" hier="-1"/>
  </pageFields>
  <dataFields count="1">
    <dataField name="Count of Category" fld="8" subtotal="count" baseField="0" baseItem="0"/>
  </dataFields>
  <chartFormats count="2">
    <chartFormat chart="0" format="0" series="1">
      <pivotArea type="data" outline="0" fieldPosition="0">
        <references count="2">
          <reference field="4294967294" count="1" selected="0">
            <x v="0"/>
          </reference>
          <reference field="8" count="1" selected="0">
            <x v="0"/>
          </reference>
        </references>
      </pivotArea>
    </chartFormat>
    <chartFormat chart="0" format="1" series="1">
      <pivotArea type="data" outline="0" fieldPosition="0">
        <references count="2">
          <reference field="4294967294" count="1" selected="0">
            <x v="0"/>
          </reference>
          <reference field="8"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92AD1F14-37D9-4CA1-9C33-A58481FC019D}" name="PivotTable3" cacheId="8676"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1">
  <location ref="B41:E43" firstHeaderRow="1" firstDataRow="2" firstDataCol="1" rowPageCount="1" colPageCount="1"/>
  <pivotFields count="14">
    <pivotField showAll="0"/>
    <pivotField showAll="0"/>
    <pivotField showAll="0"/>
    <pivotField showAll="0"/>
    <pivotField showAll="0"/>
    <pivotField showAll="0"/>
    <pivotField showAll="0"/>
    <pivotField showAll="0"/>
    <pivotField axis="axisPage" showAll="0">
      <items count="5">
        <item x="1"/>
        <item x="2"/>
        <item x="3"/>
        <item x="0"/>
        <item t="default"/>
      </items>
    </pivotField>
    <pivotField showAll="0"/>
    <pivotField showAll="0"/>
    <pivotField showAll="0"/>
    <pivotField showAll="0"/>
    <pivotField axis="axisCol" dataField="1" showAll="0">
      <items count="8">
        <item m="1" x="6"/>
        <item x="3"/>
        <item x="4"/>
        <item x="0"/>
        <item x="1"/>
        <item x="5"/>
        <item x="2"/>
        <item t="default"/>
      </items>
    </pivotField>
  </pivotFields>
  <rowItems count="1">
    <i/>
  </rowItems>
  <colFields count="1">
    <field x="13"/>
  </colFields>
  <colItems count="3">
    <i>
      <x v="3"/>
    </i>
    <i>
      <x v="4"/>
    </i>
    <i t="grand">
      <x/>
    </i>
  </colItems>
  <pageFields count="1">
    <pageField fld="8" item="3" hier="-1"/>
  </pageFields>
  <dataFields count="1">
    <dataField name="Count of Application" fld="13" subtotal="count" baseField="0" baseItem="0"/>
  </dataFields>
  <chartFormats count="3">
    <chartFormat chart="0" format="0" series="1">
      <pivotArea type="data" outline="0" fieldPosition="0">
        <references count="2">
          <reference field="4294967294" count="1" selected="0">
            <x v="0"/>
          </reference>
          <reference field="13" count="1" selected="0">
            <x v="3"/>
          </reference>
        </references>
      </pivotArea>
    </chartFormat>
    <chartFormat chart="0" format="1" series="1">
      <pivotArea type="data" outline="0" fieldPosition="0">
        <references count="2">
          <reference field="4294967294" count="1" selected="0">
            <x v="0"/>
          </reference>
          <reference field="13" count="1" selected="0">
            <x v="4"/>
          </reference>
        </references>
      </pivotArea>
    </chartFormat>
    <chartFormat chart="0" format="3" series="1">
      <pivotArea type="data" outline="0" fieldPosition="0">
        <references count="2">
          <reference field="4294967294" count="1" selected="0">
            <x v="0"/>
          </reference>
          <reference field="13" count="1" selected="0">
            <x v="6"/>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4A9AE600-B967-4DC1-93ED-54C19DF970F8}" name="PivotTable5" cacheId="8676"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1">
  <location ref="P3:S5" firstHeaderRow="1" firstDataRow="2" firstDataCol="1" rowPageCount="1" colPageCount="1"/>
  <pivotFields count="14">
    <pivotField showAll="0"/>
    <pivotField showAll="0"/>
    <pivotField showAll="0"/>
    <pivotField showAll="0"/>
    <pivotField showAll="0"/>
    <pivotField showAll="0"/>
    <pivotField showAll="0"/>
    <pivotField showAll="0"/>
    <pivotField axis="axisCol" dataField="1" showAll="0">
      <items count="5">
        <item x="1"/>
        <item x="2"/>
        <item x="3"/>
        <item x="0"/>
        <item t="default"/>
      </items>
    </pivotField>
    <pivotField showAll="0"/>
    <pivotField showAll="0"/>
    <pivotField showAll="0"/>
    <pivotField showAll="0"/>
    <pivotField axis="axisPage" showAll="0">
      <items count="8">
        <item m="1" x="6"/>
        <item x="3"/>
        <item x="4"/>
        <item x="0"/>
        <item x="1"/>
        <item x="5"/>
        <item x="2"/>
        <item t="default"/>
      </items>
    </pivotField>
  </pivotFields>
  <rowItems count="1">
    <i/>
  </rowItems>
  <colFields count="1">
    <field x="8"/>
  </colFields>
  <colItems count="3">
    <i>
      <x/>
    </i>
    <i>
      <x v="2"/>
    </i>
    <i t="grand">
      <x/>
    </i>
  </colItems>
  <pageFields count="1">
    <pageField fld="13" item="6" hier="-1"/>
  </pageFields>
  <dataFields count="1">
    <dataField name="Count of Category" fld="8" subtotal="count" baseField="0" baseItem="0"/>
  </dataFields>
  <chartFormats count="4">
    <chartFormat chart="0" format="0" series="1">
      <pivotArea type="data" outline="0" fieldPosition="0">
        <references count="2">
          <reference field="4294967294" count="1" selected="0">
            <x v="0"/>
          </reference>
          <reference field="8" count="1" selected="0">
            <x v="0"/>
          </reference>
        </references>
      </pivotArea>
    </chartFormat>
    <chartFormat chart="0" format="1" series="1">
      <pivotArea type="data" outline="0" fieldPosition="0">
        <references count="2">
          <reference field="4294967294" count="1" selected="0">
            <x v="0"/>
          </reference>
          <reference field="8" count="1" selected="0">
            <x v="2"/>
          </reference>
        </references>
      </pivotArea>
    </chartFormat>
    <chartFormat chart="0" format="2" series="1">
      <pivotArea type="data" outline="0" fieldPosition="0">
        <references count="2">
          <reference field="4294967294" count="1" selected="0">
            <x v="0"/>
          </reference>
          <reference field="8" count="1" selected="0">
            <x v="1"/>
          </reference>
        </references>
      </pivotArea>
    </chartFormat>
    <chartFormat chart="0" format="3" series="1">
      <pivotArea type="data" outline="0" fieldPosition="0">
        <references count="2">
          <reference field="4294967294" count="1" selected="0">
            <x v="0"/>
          </reference>
          <reference field="8"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9BE32991-F271-4553-9E5D-14595C308E39}" name="PivotTable1" cacheId="8676"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1">
  <location ref="B3:I5" firstHeaderRow="1" firstDataRow="2" firstDataCol="1" rowPageCount="1" colPageCount="1"/>
  <pivotFields count="14">
    <pivotField showAll="0"/>
    <pivotField showAll="0"/>
    <pivotField showAll="0"/>
    <pivotField showAll="0"/>
    <pivotField showAll="0"/>
    <pivotField showAll="0"/>
    <pivotField showAll="0"/>
    <pivotField showAll="0"/>
    <pivotField axis="axisPage" showAll="0">
      <items count="5">
        <item x="1"/>
        <item x="2"/>
        <item x="3"/>
        <item x="0"/>
        <item t="default"/>
      </items>
    </pivotField>
    <pivotField showAll="0"/>
    <pivotField showAll="0"/>
    <pivotField showAll="0"/>
    <pivotField showAll="0"/>
    <pivotField axis="axisCol" dataField="1" showAll="0">
      <items count="8">
        <item m="1" x="6"/>
        <item x="3"/>
        <item x="4"/>
        <item x="0"/>
        <item x="1"/>
        <item x="5"/>
        <item x="2"/>
        <item t="default"/>
      </items>
    </pivotField>
  </pivotFields>
  <rowItems count="1">
    <i/>
  </rowItems>
  <colFields count="1">
    <field x="13"/>
  </colFields>
  <colItems count="7">
    <i>
      <x v="1"/>
    </i>
    <i>
      <x v="2"/>
    </i>
    <i>
      <x v="3"/>
    </i>
    <i>
      <x v="4"/>
    </i>
    <i>
      <x v="5"/>
    </i>
    <i>
      <x v="6"/>
    </i>
    <i t="grand">
      <x/>
    </i>
  </colItems>
  <pageFields count="1">
    <pageField fld="8" item="0" hier="-1"/>
  </pageFields>
  <dataFields count="1">
    <dataField name="Count of Application" fld="13" subtotal="count" baseField="0" baseItem="0"/>
  </dataFields>
  <chartFormats count="8">
    <chartFormat chart="0" format="1" series="1">
      <pivotArea type="data" outline="0" fieldPosition="0">
        <references count="1">
          <reference field="4294967294" count="1" selected="0">
            <x v="0"/>
          </reference>
        </references>
      </pivotArea>
    </chartFormat>
    <chartFormat chart="0" format="2" series="1">
      <pivotArea type="data" outline="0" fieldPosition="0">
        <references count="2">
          <reference field="4294967294" count="1" selected="0">
            <x v="0"/>
          </reference>
          <reference field="13" count="1" selected="0">
            <x v="0"/>
          </reference>
        </references>
      </pivotArea>
    </chartFormat>
    <chartFormat chart="0" format="3" series="1">
      <pivotArea type="data" outline="0" fieldPosition="0">
        <references count="2">
          <reference field="4294967294" count="1" selected="0">
            <x v="0"/>
          </reference>
          <reference field="13" count="1" selected="0">
            <x v="1"/>
          </reference>
        </references>
      </pivotArea>
    </chartFormat>
    <chartFormat chart="0" format="4" series="1">
      <pivotArea type="data" outline="0" fieldPosition="0">
        <references count="2">
          <reference field="4294967294" count="1" selected="0">
            <x v="0"/>
          </reference>
          <reference field="13" count="1" selected="0">
            <x v="2"/>
          </reference>
        </references>
      </pivotArea>
    </chartFormat>
    <chartFormat chart="0" format="5" series="1">
      <pivotArea type="data" outline="0" fieldPosition="0">
        <references count="2">
          <reference field="4294967294" count="1" selected="0">
            <x v="0"/>
          </reference>
          <reference field="13" count="1" selected="0">
            <x v="3"/>
          </reference>
        </references>
      </pivotArea>
    </chartFormat>
    <chartFormat chart="0" format="6" series="1">
      <pivotArea type="data" outline="0" fieldPosition="0">
        <references count="2">
          <reference field="4294967294" count="1" selected="0">
            <x v="0"/>
          </reference>
          <reference field="13" count="1" selected="0">
            <x v="4"/>
          </reference>
        </references>
      </pivotArea>
    </chartFormat>
    <chartFormat chart="0" format="7" series="1">
      <pivotArea type="data" outline="0" fieldPosition="0">
        <references count="2">
          <reference field="4294967294" count="1" selected="0">
            <x v="0"/>
          </reference>
          <reference field="13" count="1" selected="0">
            <x v="5"/>
          </reference>
        </references>
      </pivotArea>
    </chartFormat>
    <chartFormat chart="0" format="8" series="1">
      <pivotArea type="data" outline="0" fieldPosition="0">
        <references count="2">
          <reference field="4294967294" count="1" selected="0">
            <x v="0"/>
          </reference>
          <reference field="13" count="1" selected="0">
            <x v="6"/>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9.xml><?xml version="1.0" encoding="utf-8"?>
<pivotTableDefinition xmlns="http://schemas.openxmlformats.org/spreadsheetml/2006/main" xmlns:mc="http://schemas.openxmlformats.org/markup-compatibility/2006" xmlns:xr="http://schemas.microsoft.com/office/spreadsheetml/2014/revision" mc:Ignorable="xr" xr:uid="{D69D3898-EAA4-412F-8054-8762C2F6285D}" name="PivotTable8" cacheId="8676"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1">
  <location ref="P85:U87" firstHeaderRow="1" firstDataRow="2" firstDataCol="1" rowPageCount="1" colPageCount="1"/>
  <pivotFields count="14">
    <pivotField showAll="0"/>
    <pivotField showAll="0"/>
    <pivotField showAll="0"/>
    <pivotField showAll="0"/>
    <pivotField showAll="0"/>
    <pivotField showAll="0"/>
    <pivotField showAll="0"/>
    <pivotField showAll="0"/>
    <pivotField axis="axisCol" dataField="1" showAll="0">
      <items count="5">
        <item x="1"/>
        <item x="2"/>
        <item x="3"/>
        <item x="0"/>
        <item t="default"/>
      </items>
    </pivotField>
    <pivotField showAll="0"/>
    <pivotField showAll="0"/>
    <pivotField showAll="0"/>
    <pivotField showAll="0"/>
    <pivotField axis="axisPage" showAll="0">
      <items count="8">
        <item m="1" x="6"/>
        <item x="2"/>
        <item x="3"/>
        <item x="4"/>
        <item x="0"/>
        <item x="1"/>
        <item x="5"/>
        <item t="default"/>
      </items>
    </pivotField>
  </pivotFields>
  <rowItems count="1">
    <i/>
  </rowItems>
  <colFields count="1">
    <field x="8"/>
  </colFields>
  <colItems count="5">
    <i>
      <x/>
    </i>
    <i>
      <x v="1"/>
    </i>
    <i>
      <x v="2"/>
    </i>
    <i>
      <x v="3"/>
    </i>
    <i t="grand">
      <x/>
    </i>
  </colItems>
  <pageFields count="1">
    <pageField fld="13" hier="-1"/>
  </pageFields>
  <dataFields count="1">
    <dataField name="Count of Category" fld="8" subtotal="count" baseField="0" baseItem="0"/>
  </dataFields>
  <chartFormats count="4">
    <chartFormat chart="0" format="0" series="1">
      <pivotArea type="data" outline="0" fieldPosition="0">
        <references count="2">
          <reference field="4294967294" count="1" selected="0">
            <x v="0"/>
          </reference>
          <reference field="8" count="1" selected="0">
            <x v="0"/>
          </reference>
        </references>
      </pivotArea>
    </chartFormat>
    <chartFormat chart="0" format="1" series="1">
      <pivotArea type="data" outline="0" fieldPosition="0">
        <references count="2">
          <reference field="4294967294" count="1" selected="0">
            <x v="0"/>
          </reference>
          <reference field="8" count="1" selected="0">
            <x v="1"/>
          </reference>
        </references>
      </pivotArea>
    </chartFormat>
    <chartFormat chart="0" format="2" series="1">
      <pivotArea type="data" outline="0" fieldPosition="0">
        <references count="2">
          <reference field="4294967294" count="1" selected="0">
            <x v="0"/>
          </reference>
          <reference field="8" count="1" selected="0">
            <x v="2"/>
          </reference>
        </references>
      </pivotArea>
    </chartFormat>
    <chartFormat chart="0" format="3" series="1">
      <pivotArea type="data" outline="0" fieldPosition="0">
        <references count="2">
          <reference field="4294967294" count="1" selected="0">
            <x v="0"/>
          </reference>
          <reference field="8"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tatus" xr10:uid="{34538A4C-9CAA-409B-A25B-F93C44C840FB}" sourceName="Status">
  <extLst>
    <x:ext xmlns:x15="http://schemas.microsoft.com/office/spreadsheetml/2010/11/main" uri="{2F2917AC-EB37-4324-AD4E-5DD8C200BD13}">
      <x15:tableSlicerCache tableId="1" column="3"/>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ategory" xr10:uid="{7DB3A69D-6F94-4491-9A69-796BD5C89FAC}" sourceName="Category">
  <extLst>
    <x:ext xmlns:x15="http://schemas.microsoft.com/office/spreadsheetml/2010/11/main" uri="{2F2917AC-EB37-4324-AD4E-5DD8C200BD13}">
      <x15:tableSlicerCache tableId="1" column="8"/>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echnical_Committee" xr10:uid="{CB946A33-2C40-47B9-891C-D2DEDEB8AE26}" sourceName="Technical Committee">
  <extLst>
    <x:ext xmlns:x15="http://schemas.microsoft.com/office/spreadsheetml/2010/11/main" uri="{2F2917AC-EB37-4324-AD4E-5DD8C200BD13}">
      <x15:tableSlicerCache tableId="1" column="9"/>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articipation" xr10:uid="{56D0C2D3-AD6F-4BAC-B704-5C279BBABFA5}" sourceName="Participation">
  <extLst>
    <x:ext xmlns:x15="http://schemas.microsoft.com/office/spreadsheetml/2010/11/main" uri="{2F2917AC-EB37-4324-AD4E-5DD8C200BD13}">
      <x15:tableSlicerCache tableId="1" column="10"/>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_mirror_committee" xr10:uid="{480C81D3-56DB-400A-B835-483FED0313D4}" sourceName="SE mirror committee">
  <extLst>
    <x:ext xmlns:x15="http://schemas.microsoft.com/office/spreadsheetml/2010/11/main" uri="{2F2917AC-EB37-4324-AD4E-5DD8C200BD13}">
      <x15:tableSlicerCache tableId="1" column="11"/>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gulation" xr10:uid="{F03F91B6-68A8-47D7-9AB1-FE5D88ED5B16}" sourceName="Regulation">
  <extLst>
    <x:ext xmlns:x15="http://schemas.microsoft.com/office/spreadsheetml/2010/11/main" uri="{2F2917AC-EB37-4324-AD4E-5DD8C200BD13}">
      <x15:tableSlicerCache tableId="1" column="12"/>
    </x:ext>
  </extLst>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pplication" xr10:uid="{1BF569BF-83A1-44FE-9DFA-54FB1099429F}" sourceName="Application">
  <extLst>
    <x:ext xmlns:x15="http://schemas.microsoft.com/office/spreadsheetml/2010/11/main" uri="{2F2917AC-EB37-4324-AD4E-5DD8C200BD13}">
      <x15:tableSlicerCache tableId="1" column="13"/>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tatus" xr10:uid="{E2A2CBC6-2DCF-4749-B867-7CEE9BF867DB}" cache="Slicer_Status" caption="Status" style="SlicerStyleOther1" rowHeight="234950"/>
  <slicer name="Category" xr10:uid="{C4180468-CA53-4101-801B-7D9CAD0E45CC}" cache="Slicer_Category" caption="Category" style="SlicerStyleOther1" rowHeight="234950"/>
  <slicer name="Technical Committee" xr10:uid="{A2C34E59-2870-47DF-B91C-4A2F94A6BA41}" cache="Slicer_Technical_Committee" caption="Technical Committee" style="SlicerStyleOther1" rowHeight="234950"/>
  <slicer name="Participation" xr10:uid="{8C216CA6-37C8-470A-8CC6-FFFA5A79BD37}" cache="Slicer_Participation" caption="Participation" style="SlicerStyleOther1" rowHeight="234950"/>
  <slicer name="SE mirror committee" xr10:uid="{D699CF5A-959E-47A8-A986-3E93AFA0E049}" cache="Slicer_SE_mirror_committee" caption="SE mirror committee" style="SlicerStyleOther1" rowHeight="234950"/>
  <slicer name="Regulation" xr10:uid="{F1B1D090-4F6B-4327-813B-F5A8DEEF9D6D}" cache="Slicer_Regulation" caption="Regulation" style="SlicerStyleOther1" rowHeight="234950"/>
  <slicer name="Application" xr10:uid="{7E73EC0F-B83F-4775-A79C-F89E8C0D7605}" cache="Slicer_Application" caption="Application" style="SlicerStyleOther1" rowHeight="23495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8B524A2-74F0-403E-9C62-5AEBAE49759C}" name="table_data" displayName="table_data" ref="A17:N108" headerRowDxfId="36" dataDxfId="35">
  <autoFilter ref="A17:N108" xr:uid="{5EA2F3E3-E30F-4003-B16E-FA07C3ECEDED}"/>
  <tableColumns count="14">
    <tableColumn id="14" xr3:uid="{D70B35BA-512E-4446-A204-EC9D616C6E3B}" name="ID" dataDxfId="34" dataCellStyle="Normal">
      <calculatedColumnFormula>ROW()-17</calculatedColumnFormula>
    </tableColumn>
    <tableColumn id="1" xr3:uid="{B9400CEC-E12B-4810-B3FF-0E248F7B74F2}" name="Standard Number" totalsRowFunction="count" dataDxfId="32" totalsRowDxfId="33"/>
    <tableColumn id="2" xr3:uid="{392EB181-8741-4686-9C4D-09E35583614D}" name="Standard Title" totalsRowFunction="count" dataDxfId="30" totalsRowDxfId="31"/>
    <tableColumn id="3" xr3:uid="{352323ED-D7D5-4D6E-8825-2A077AAE6469}" name="Status" totalsRowFunction="custom" dataDxfId="28" totalsRowDxfId="29">
      <totalsRowFormula>COUNTIF(table_data[Status],"TBD")</totalsRowFormula>
    </tableColumn>
    <tableColumn id="4" xr3:uid="{61EB1DE9-D8A8-4BEF-8212-50BF84B02C61}" name="Scope" totalsRowFunction="custom" dataDxfId="26" totalsRowDxfId="27">
      <totalsRowFormula>COUNTIF(table_data[Scope],"TBD")</totalsRowFormula>
    </tableColumn>
    <tableColumn id="5" xr3:uid="{B31AE62E-91FF-409F-A52B-1F45184B1438}" name="Limitations" totalsRowFunction="custom" dataDxfId="24" totalsRowDxfId="25">
      <totalsRowFormula>COUNTIF(table_data[Limitations],"TBD")</totalsRowFormula>
    </tableColumn>
    <tableColumn id="6" xr3:uid="{9525F4CB-90F3-4007-98BF-FDE9A9FB372A}" name="Applicable to ERS" totalsRowFunction="custom" dataDxfId="22" totalsRowDxfId="23">
      <totalsRowFormula>COUNTIF(table_data[Applicable to ERS],"TBD")</totalsRowFormula>
    </tableColumn>
    <tableColumn id="7" xr3:uid="{F0825F22-649A-4F14-9A4E-56E777E201A1}" name="Comment" totalsRowFunction="custom" dataDxfId="20" totalsRowDxfId="21">
      <totalsRowFormula>COUNTIF(table_data[Comment],"TBD")</totalsRowFormula>
    </tableColumn>
    <tableColumn id="8" xr3:uid="{62E21821-DA96-4314-86E3-4E32B0C7B558}" name="Category" totalsRowFunction="custom" dataDxfId="18" totalsRowDxfId="19">
      <totalsRowFormula>COUNTIF(table_data[Category],"TBD")</totalsRowFormula>
    </tableColumn>
    <tableColumn id="9" xr3:uid="{1447A959-762E-49BE-9321-8CBB19CC7FCD}" name="Technical Committee" totalsRowFunction="custom" dataDxfId="16" totalsRowDxfId="17">
      <totalsRowFormula>COUNTIF(table_data[Technical Committee],"TBD")</totalsRowFormula>
    </tableColumn>
    <tableColumn id="10" xr3:uid="{A6DD138E-A5EE-4168-9004-30DC1FE0BA35}" name="Participation" totalsRowFunction="custom" dataDxfId="14" totalsRowDxfId="15">
      <totalsRowFormula>COUNTIF(table_data[Participation],"TBD")</totalsRowFormula>
    </tableColumn>
    <tableColumn id="11" xr3:uid="{46BE55D3-D160-4817-9D79-BBFE77E48772}" name="SE mirror committee" totalsRowFunction="custom" dataDxfId="12" totalsRowDxfId="13">
      <totalsRowFormula>COUNTIF(table_data[SE mirror committee],"TBD")</totalsRowFormula>
    </tableColumn>
    <tableColumn id="12" xr3:uid="{A08087D8-8413-46AF-8B1D-E682FFC5DAF3}" name="Regulation" totalsRowFunction="custom" dataDxfId="10" totalsRowDxfId="11">
      <totalsRowFormula>COUNTIF(table_data[Regulation],"TBD")</totalsRowFormula>
    </tableColumn>
    <tableColumn id="13" xr3:uid="{DAD503CE-BEEC-43D3-A039-D14C3926F638}" name="Application" totalsRowFunction="custom" dataDxfId="8" totalsRowDxfId="9">
      <totalsRowFormula>COUNTIF(table_data[Application],"TBD")</totalsRowFormula>
    </tableColumn>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4A9B577-4F9E-40E1-B41C-C86F1FCA82E3}" name="list_status" displayName="list_status" ref="B1:B5" totalsRowShown="0" headerRowDxfId="7">
  <autoFilter ref="B1:B5" xr:uid="{EC55F021-B050-4359-99C0-72607E319A2D}"/>
  <tableColumns count="1">
    <tableColumn id="1" xr3:uid="{490C768F-7CF9-4B1B-ACF0-2925F7D7E418}" name="Status"/>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FDFBDD6-309D-4C6C-AA17-5503B5881221}" name="list_aERS" displayName="list_aERS" ref="E1:E4" totalsRowShown="0" headerRowDxfId="6">
  <autoFilter ref="E1:E4" xr:uid="{33627E52-A110-4DCB-8937-3ACF606D98A9}"/>
  <tableColumns count="1">
    <tableColumn id="1" xr3:uid="{87621223-ECDC-4BD3-A1CF-3D2970FC8315}" name="Applicable to ERS"/>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4E9DC4B-21AD-4117-8B13-0FA61466194D}" name="list_category" displayName="list_category" ref="G1:G6" totalsRowShown="0" headerRowDxfId="5">
  <autoFilter ref="G1:G6" xr:uid="{69C58551-8927-4585-9828-B945E9D614CE}"/>
  <tableColumns count="1">
    <tableColumn id="1" xr3:uid="{F1BA1AD8-3DD9-4716-BD23-63B18603B5A4}" name="Category"/>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B1EDF27-3352-47E9-8401-446C11F3C856}" name="list_TechCommit" displayName="list_TechCommit" ref="H1:H16" totalsRowShown="0" headerRowDxfId="4">
  <autoFilter ref="H1:H16" xr:uid="{7538F1EB-73C4-4821-B300-019FF15A6626}"/>
  <tableColumns count="1">
    <tableColumn id="1" xr3:uid="{0935FB27-F263-4918-B375-130CD3D652E9}" name="Technical Committee"/>
  </tableColumns>
  <tableStyleInfo name="TableStyleLight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8109F5A-6C68-4C80-ABF3-62B6E37E7C8D}" name="list_participation" displayName="list_participation" ref="I1:I6" totalsRowShown="0" headerRowDxfId="3">
  <autoFilter ref="I1:I6" xr:uid="{F902FB3B-2885-4CC0-987F-00F5C77B68A5}"/>
  <tableColumns count="1">
    <tableColumn id="1" xr3:uid="{BA1EED7A-FE31-4DBF-A1CA-3E4CCDF2B014}" name="Participation"/>
  </tableColumns>
  <tableStyleInfo name="TableStyleLight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344852E-8368-4412-8531-2A011533EC0E}" name="list_sweMC" displayName="list_sweMC" ref="J1:J10" totalsRowShown="0" headerRowDxfId="2">
  <autoFilter ref="J1:J10" xr:uid="{3C81E9A0-15EE-4303-BC0D-BD530BF57D97}"/>
  <tableColumns count="1">
    <tableColumn id="1" xr3:uid="{A6D0A9EB-30EA-4E7C-92A3-8E2F5C6FC415}" name="Swedish mirror Committee"/>
  </tableColumns>
  <tableStyleInfo name="TableStyleLight8"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FB70950-7749-4C70-95F7-373BD575C616}" name="list_application" displayName="list_application" ref="L1:L7" totalsRowShown="0" headerRowDxfId="1">
  <autoFilter ref="L1:L7" xr:uid="{3826E3BC-23D0-49A9-9072-BBFA3253DC16}"/>
  <tableColumns count="1">
    <tableColumn id="1" xr3:uid="{16B7475A-4978-4ABC-ADA0-0600BBA0AEB7}" name="Application"/>
  </tableColumns>
  <tableStyleInfo name="TableStyleLight8"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7706390-7512-480A-B675-6C2006DF195D}" name="list_regulation" displayName="list_regulation" ref="K1:K3" totalsRowShown="0" headerRowDxfId="0">
  <autoFilter ref="K1:K3" xr:uid="{141B2FFD-AFF9-4D4E-B99A-027A37280298}"/>
  <tableColumns count="1">
    <tableColumn id="1" xr3:uid="{D077773E-8055-46E7-9221-A5C2DE4451D3}" name="Regulations"/>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ÅF">
      <a:dk1>
        <a:sysClr val="windowText" lastClr="000000"/>
      </a:dk1>
      <a:lt1>
        <a:sysClr val="window" lastClr="FFFFFF"/>
      </a:lt1>
      <a:dk2>
        <a:srgbClr val="C0B0A0"/>
      </a:dk2>
      <a:lt2>
        <a:srgbClr val="506070"/>
      </a:lt2>
      <a:accent1>
        <a:srgbClr val="00B0B0"/>
      </a:accent1>
      <a:accent2>
        <a:srgbClr val="0040A0"/>
      </a:accent2>
      <a:accent3>
        <a:srgbClr val="0090D0"/>
      </a:accent3>
      <a:accent4>
        <a:srgbClr val="60C030"/>
      </a:accent4>
      <a:accent5>
        <a:srgbClr val="B030A0"/>
      </a:accent5>
      <a:accent6>
        <a:srgbClr val="F06050"/>
      </a:accent6>
      <a:hlink>
        <a:srgbClr val="5F5F5F"/>
      </a:hlink>
      <a:folHlink>
        <a:srgbClr val="919191"/>
      </a:folHlink>
    </a:clrScheme>
    <a:fontScheme name="ÅF_Ppt">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ÅF">
    <a:dk1>
      <a:sysClr val="windowText" lastClr="000000"/>
    </a:dk1>
    <a:lt1>
      <a:sysClr val="window" lastClr="FFFFFF"/>
    </a:lt1>
    <a:dk2>
      <a:srgbClr val="C0B0A0"/>
    </a:dk2>
    <a:lt2>
      <a:srgbClr val="506070"/>
    </a:lt2>
    <a:accent1>
      <a:srgbClr val="00B0B0"/>
    </a:accent1>
    <a:accent2>
      <a:srgbClr val="0040A0"/>
    </a:accent2>
    <a:accent3>
      <a:srgbClr val="0090D0"/>
    </a:accent3>
    <a:accent4>
      <a:srgbClr val="60C030"/>
    </a:accent4>
    <a:accent5>
      <a:srgbClr val="B030A0"/>
    </a:accent5>
    <a:accent6>
      <a:srgbClr val="F06050"/>
    </a:accent6>
    <a:hlink>
      <a:srgbClr val="5F5F5F"/>
    </a:hlink>
    <a:folHlink>
      <a:srgbClr val="919191"/>
    </a:folHlink>
  </a:clrScheme>
  <a:fontScheme name="ÅF_Ppt">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ÅF">
    <a:dk1>
      <a:sysClr val="windowText" lastClr="000000"/>
    </a:dk1>
    <a:lt1>
      <a:sysClr val="window" lastClr="FFFFFF"/>
    </a:lt1>
    <a:dk2>
      <a:srgbClr val="C0B0A0"/>
    </a:dk2>
    <a:lt2>
      <a:srgbClr val="506070"/>
    </a:lt2>
    <a:accent1>
      <a:srgbClr val="00B0B0"/>
    </a:accent1>
    <a:accent2>
      <a:srgbClr val="0040A0"/>
    </a:accent2>
    <a:accent3>
      <a:srgbClr val="0090D0"/>
    </a:accent3>
    <a:accent4>
      <a:srgbClr val="60C030"/>
    </a:accent4>
    <a:accent5>
      <a:srgbClr val="B030A0"/>
    </a:accent5>
    <a:accent6>
      <a:srgbClr val="F06050"/>
    </a:accent6>
    <a:hlink>
      <a:srgbClr val="5F5F5F"/>
    </a:hlink>
    <a:folHlink>
      <a:srgbClr val="919191"/>
    </a:folHlink>
  </a:clrScheme>
  <a:fontScheme name="ÅF_Ppt">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ÅF">
    <a:dk1>
      <a:sysClr val="windowText" lastClr="000000"/>
    </a:dk1>
    <a:lt1>
      <a:sysClr val="window" lastClr="FFFFFF"/>
    </a:lt1>
    <a:dk2>
      <a:srgbClr val="C0B0A0"/>
    </a:dk2>
    <a:lt2>
      <a:srgbClr val="506070"/>
    </a:lt2>
    <a:accent1>
      <a:srgbClr val="00B0B0"/>
    </a:accent1>
    <a:accent2>
      <a:srgbClr val="0040A0"/>
    </a:accent2>
    <a:accent3>
      <a:srgbClr val="0090D0"/>
    </a:accent3>
    <a:accent4>
      <a:srgbClr val="60C030"/>
    </a:accent4>
    <a:accent5>
      <a:srgbClr val="B030A0"/>
    </a:accent5>
    <a:accent6>
      <a:srgbClr val="F06050"/>
    </a:accent6>
    <a:hlink>
      <a:srgbClr val="5F5F5F"/>
    </a:hlink>
    <a:folHlink>
      <a:srgbClr val="919191"/>
    </a:folHlink>
  </a:clrScheme>
  <a:fontScheme name="ÅF_Ppt">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ÅF">
    <a:dk1>
      <a:sysClr val="windowText" lastClr="000000"/>
    </a:dk1>
    <a:lt1>
      <a:sysClr val="window" lastClr="FFFFFF"/>
    </a:lt1>
    <a:dk2>
      <a:srgbClr val="C0B0A0"/>
    </a:dk2>
    <a:lt2>
      <a:srgbClr val="506070"/>
    </a:lt2>
    <a:accent1>
      <a:srgbClr val="00B0B0"/>
    </a:accent1>
    <a:accent2>
      <a:srgbClr val="0040A0"/>
    </a:accent2>
    <a:accent3>
      <a:srgbClr val="0090D0"/>
    </a:accent3>
    <a:accent4>
      <a:srgbClr val="60C030"/>
    </a:accent4>
    <a:accent5>
      <a:srgbClr val="B030A0"/>
    </a:accent5>
    <a:accent6>
      <a:srgbClr val="F06050"/>
    </a:accent6>
    <a:hlink>
      <a:srgbClr val="5F5F5F"/>
    </a:hlink>
    <a:folHlink>
      <a:srgbClr val="919191"/>
    </a:folHlink>
  </a:clrScheme>
  <a:fontScheme name="ÅF_Ppt">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8" Type="http://schemas.openxmlformats.org/officeDocument/2006/relationships/pivotTable" Target="../pivotTables/pivotTable8.xml"/><Relationship Id="rId13" Type="http://schemas.openxmlformats.org/officeDocument/2006/relationships/pivotTable" Target="../pivotTables/pivotTable13.xml"/><Relationship Id="rId3" Type="http://schemas.openxmlformats.org/officeDocument/2006/relationships/pivotTable" Target="../pivotTables/pivotTable3.xml"/><Relationship Id="rId7" Type="http://schemas.openxmlformats.org/officeDocument/2006/relationships/pivotTable" Target="../pivotTables/pivotTable7.xml"/><Relationship Id="rId12" Type="http://schemas.openxmlformats.org/officeDocument/2006/relationships/pivotTable" Target="../pivotTables/pivotTable12.xml"/><Relationship Id="rId17" Type="http://schemas.openxmlformats.org/officeDocument/2006/relationships/drawing" Target="../drawings/drawing1.xml"/><Relationship Id="rId2" Type="http://schemas.openxmlformats.org/officeDocument/2006/relationships/pivotTable" Target="../pivotTables/pivotTable2.xml"/><Relationship Id="rId16" Type="http://schemas.openxmlformats.org/officeDocument/2006/relationships/customProperty" Target="../customProperty1.bin"/><Relationship Id="rId1" Type="http://schemas.openxmlformats.org/officeDocument/2006/relationships/pivotTable" Target="../pivotTables/pivotTable1.xml"/><Relationship Id="rId6" Type="http://schemas.openxmlformats.org/officeDocument/2006/relationships/pivotTable" Target="../pivotTables/pivotTable6.xml"/><Relationship Id="rId11" Type="http://schemas.openxmlformats.org/officeDocument/2006/relationships/pivotTable" Target="../pivotTables/pivotTable11.xml"/><Relationship Id="rId5" Type="http://schemas.openxmlformats.org/officeDocument/2006/relationships/pivotTable" Target="../pivotTables/pivotTable5.xml"/><Relationship Id="rId15" Type="http://schemas.openxmlformats.org/officeDocument/2006/relationships/printerSettings" Target="../printerSettings/printerSettings1.bin"/><Relationship Id="rId10" Type="http://schemas.openxmlformats.org/officeDocument/2006/relationships/pivotTable" Target="../pivotTables/pivotTable10.xml"/><Relationship Id="rId4" Type="http://schemas.openxmlformats.org/officeDocument/2006/relationships/pivotTable" Target="../pivotTables/pivotTable4.xml"/><Relationship Id="rId9" Type="http://schemas.openxmlformats.org/officeDocument/2006/relationships/pivotTable" Target="../pivotTables/pivotTable9.xml"/><Relationship Id="rId14" Type="http://schemas.openxmlformats.org/officeDocument/2006/relationships/pivotTable" Target="../pivotTables/pivotTable14.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7" Type="http://schemas.microsoft.com/office/2007/relationships/slicer" Target="../slicers/slicer1.xml"/><Relationship Id="rId2" Type="http://schemas.openxmlformats.org/officeDocument/2006/relationships/hyperlink" Target="https://www.iec.ch/dyn/www/f?p=103:38:713522840602210::::FSP_ORG_ID,FSP_APEX_PAGE,FSP_PROJECT_ID:1255,23,104457" TargetMode="External"/><Relationship Id="rId1" Type="http://schemas.openxmlformats.org/officeDocument/2006/relationships/hyperlink" Target="https://www.iec.ch/dyn/www/f?p=103:38:713522840602210::::FSP_ORG_ID,FSP_APEX_PAGE,FSP_PROJECT_ID:1255,23,104458" TargetMode="External"/><Relationship Id="rId6" Type="http://schemas.openxmlformats.org/officeDocument/2006/relationships/table" Target="../tables/table1.xml"/><Relationship Id="rId5" Type="http://schemas.openxmlformats.org/officeDocument/2006/relationships/drawing" Target="../drawings/drawing2.xml"/><Relationship Id="rId4"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iec.ch/dyn/www/f?p=103:38:713522840602210::::FSP_ORG_ID,FSP_APEX_PAGE,FSP_PROJECT_ID:1426,23,105610" TargetMode="External"/><Relationship Id="rId3" Type="http://schemas.openxmlformats.org/officeDocument/2006/relationships/hyperlink" Target="https://www.iec.ch/dyn/www/f?p=103:38:713522840602210::::FSP_ORG_ID,FSP_APEX_PAGE,FSP_PROJECT_ID:1426,23,100327" TargetMode="External"/><Relationship Id="rId7" Type="http://schemas.openxmlformats.org/officeDocument/2006/relationships/hyperlink" Target="https://www.iec.ch/dyn/www/f?p=103:38:713522840602210::::FSP_ORG_ID,FSP_APEX_PAGE,FSP_PROJECT_ID:1426,23,101847" TargetMode="External"/><Relationship Id="rId2" Type="http://schemas.openxmlformats.org/officeDocument/2006/relationships/hyperlink" Target="https://www.iec.ch/dyn/www/f?p=103:38:713522840602210::::FSP_ORG_ID,FSP_APEX_PAGE,FSP_PROJECT_ID:1255,23,104915" TargetMode="External"/><Relationship Id="rId1" Type="http://schemas.openxmlformats.org/officeDocument/2006/relationships/hyperlink" Target="https://www.iec.ch/dyn/www/f?p=103:38:713522840602210::::FSP_ORG_ID,FSP_APEX_PAGE,FSP_PROJECT_ID:1255,23,104886" TargetMode="External"/><Relationship Id="rId6" Type="http://schemas.openxmlformats.org/officeDocument/2006/relationships/hyperlink" Target="https://www.iec.ch/dyn/www/f?p=103:38:713522840602210::::FSP_ORG_ID,FSP_APEX_PAGE,FSP_PROJECT_ID:1426,23,21289" TargetMode="External"/><Relationship Id="rId11" Type="http://schemas.openxmlformats.org/officeDocument/2006/relationships/printerSettings" Target="../printerSettings/printerSettings4.bin"/><Relationship Id="rId5" Type="http://schemas.openxmlformats.org/officeDocument/2006/relationships/hyperlink" Target="https://www.iec.ch/dyn/www/f?p=103:38:713522840602210::::FSP_ORG_ID,FSP_APEX_PAGE,FSP_PROJECT_ID:1426,23,100328" TargetMode="External"/><Relationship Id="rId10" Type="http://schemas.openxmlformats.org/officeDocument/2006/relationships/hyperlink" Target="https://www.iec.ch/dyn/www/f?p=103:38:713522840602210::::FSP_ORG_ID,FSP_APEX_PAGE,FSP_PROJECT_ID:1426,23,105422" TargetMode="External"/><Relationship Id="rId4" Type="http://schemas.openxmlformats.org/officeDocument/2006/relationships/hyperlink" Target="https://www.iec.ch/dyn/www/f?p=103:38:713522840602210::::FSP_ORG_ID,FSP_APEX_PAGE,FSP_PROJECT_ID:1426,23,102865" TargetMode="External"/><Relationship Id="rId9" Type="http://schemas.openxmlformats.org/officeDocument/2006/relationships/hyperlink" Target="https://www.iec.ch/dyn/www/f?p=103:38:713522840602210::::FSP_ORG_ID,FSP_APEX_PAGE,FSP_PROJECT_ID:1426,23,104799" TargetMode="External"/></Relationships>
</file>

<file path=xl/worksheets/_rels/sheet5.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printerSettings" Target="../printerSettings/printerSettings5.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 Id="rId9" Type="http://schemas.openxmlformats.org/officeDocument/2006/relationships/table" Target="../tables/table9.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Z90"/>
  <sheetViews>
    <sheetView showGridLines="0" zoomScale="70" zoomScaleNormal="70" workbookViewId="0">
      <selection activeCell="AK87" sqref="AK87"/>
    </sheetView>
  </sheetViews>
  <sheetFormatPr defaultRowHeight="12.75" outlineLevelCol="1"/>
  <cols>
    <col min="1" max="1" width="12.875" bestFit="1" customWidth="1"/>
    <col min="2" max="2" width="17.5" hidden="1" customWidth="1" outlineLevel="1"/>
    <col min="3" max="3" width="15.5" hidden="1" customWidth="1" outlineLevel="1"/>
    <col min="4" max="4" width="9.5" hidden="1" customWidth="1" outlineLevel="1"/>
    <col min="5" max="5" width="9.25" hidden="1" customWidth="1" outlineLevel="1"/>
    <col min="6" max="6" width="11" hidden="1" customWidth="1" outlineLevel="1"/>
    <col min="7" max="7" width="9.125" hidden="1" customWidth="1" outlineLevel="1"/>
    <col min="8" max="8" width="4.625" hidden="1" customWidth="1" outlineLevel="1"/>
    <col min="9" max="9" width="11.125" hidden="1" customWidth="1" outlineLevel="1"/>
    <col min="10" max="10" width="16.375" bestFit="1" customWidth="1" collapsed="1"/>
    <col min="11" max="11" width="11.5" bestFit="1" customWidth="1"/>
    <col min="12" max="12" width="7.625" bestFit="1" customWidth="1"/>
    <col min="13" max="15" width="10.625" bestFit="1" customWidth="1"/>
    <col min="16" max="16" width="16.5" hidden="1" customWidth="1" outlineLevel="1"/>
    <col min="17" max="17" width="19.875" hidden="1" customWidth="1" outlineLevel="1"/>
    <col min="18" max="18" width="13.125" hidden="1" customWidth="1" outlineLevel="1"/>
    <col min="19" max="19" width="4.375" hidden="1" customWidth="1" outlineLevel="1"/>
    <col min="20" max="20" width="7.125" hidden="1" customWidth="1" outlineLevel="1"/>
    <col min="21" max="21" width="11" hidden="1" customWidth="1" outlineLevel="1"/>
    <col min="22" max="22" width="10.125" bestFit="1" customWidth="1" collapsed="1"/>
    <col min="23" max="23" width="18" bestFit="1" customWidth="1"/>
    <col min="24" max="25" width="11.125" bestFit="1" customWidth="1"/>
    <col min="26" max="26" width="8.75" hidden="1" customWidth="1" outlineLevel="1"/>
    <col min="27" max="27" width="14.375" hidden="1" customWidth="1" outlineLevel="1"/>
    <col min="28" max="28" width="16.375" hidden="1" customWidth="1" outlineLevel="1"/>
    <col min="29" max="29" width="9.5" hidden="1" customWidth="1" outlineLevel="1"/>
    <col min="30" max="30" width="4.625" hidden="1" customWidth="1" outlineLevel="1"/>
    <col min="31" max="31" width="11.125" hidden="1" customWidth="1" outlineLevel="1"/>
    <col min="32" max="32" width="8.75" collapsed="1"/>
    <col min="39" max="39" width="18.75" bestFit="1" customWidth="1"/>
    <col min="40" max="40" width="29.875" bestFit="1" customWidth="1"/>
    <col min="41" max="41" width="30.5" bestFit="1" customWidth="1"/>
    <col min="42" max="42" width="11.875" customWidth="1"/>
    <col min="43" max="43" width="11" bestFit="1" customWidth="1"/>
    <col min="44" max="44" width="11.875" bestFit="1" customWidth="1"/>
    <col min="45" max="45" width="12.125" bestFit="1" customWidth="1"/>
    <col min="46" max="46" width="12.375" bestFit="1" customWidth="1"/>
    <col min="47" max="52" width="12" bestFit="1" customWidth="1"/>
  </cols>
  <sheetData>
    <row r="1" spans="2:52">
      <c r="B1" s="15" t="s">
        <v>0</v>
      </c>
      <c r="C1" t="s">
        <v>1</v>
      </c>
      <c r="P1" s="15" t="s">
        <v>2</v>
      </c>
      <c r="Q1" t="s">
        <v>3</v>
      </c>
    </row>
    <row r="2" spans="2:52">
      <c r="AA2" s="15" t="s">
        <v>0</v>
      </c>
      <c r="AB2" t="s">
        <v>1</v>
      </c>
      <c r="AN2" s="24" t="s">
        <v>4</v>
      </c>
      <c r="AO2" s="23">
        <v>43678</v>
      </c>
      <c r="AP2" s="23">
        <v>43709</v>
      </c>
      <c r="AQ2" s="23">
        <v>43739</v>
      </c>
      <c r="AR2" s="23">
        <v>43770</v>
      </c>
      <c r="AS2" s="23">
        <v>43800</v>
      </c>
      <c r="AT2" s="23">
        <v>43831</v>
      </c>
      <c r="AU2" s="23">
        <v>43862</v>
      </c>
      <c r="AV2" s="23">
        <v>43891</v>
      </c>
      <c r="AW2" s="23">
        <v>43922</v>
      </c>
      <c r="AX2" s="23">
        <v>43952</v>
      </c>
      <c r="AY2" s="23">
        <v>43983</v>
      </c>
      <c r="AZ2" s="23">
        <v>44013</v>
      </c>
    </row>
    <row r="3" spans="2:52">
      <c r="C3" s="15" t="s">
        <v>5</v>
      </c>
      <c r="Q3" s="15" t="s">
        <v>6</v>
      </c>
      <c r="AN3" s="25" t="s">
        <v>3</v>
      </c>
      <c r="AO3" s="18">
        <f>COUNTIF(table_data[Application],AN3)</f>
        <v>18</v>
      </c>
      <c r="AP3" s="18">
        <v>30</v>
      </c>
      <c r="AQ3" s="18">
        <v>30</v>
      </c>
      <c r="AR3" s="18">
        <v>30</v>
      </c>
      <c r="AS3" s="18">
        <v>30</v>
      </c>
      <c r="AT3" s="18">
        <v>30</v>
      </c>
      <c r="AU3" s="18">
        <v>30</v>
      </c>
      <c r="AV3" s="18">
        <v>30</v>
      </c>
      <c r="AW3" s="18">
        <v>30</v>
      </c>
      <c r="AX3" s="18">
        <v>30</v>
      </c>
      <c r="AY3" s="18">
        <v>30</v>
      </c>
      <c r="AZ3" s="18">
        <v>30</v>
      </c>
    </row>
    <row r="4" spans="2:52">
      <c r="C4" t="s">
        <v>7</v>
      </c>
      <c r="D4" t="s">
        <v>8</v>
      </c>
      <c r="E4" t="s">
        <v>9</v>
      </c>
      <c r="F4" t="s">
        <v>10</v>
      </c>
      <c r="G4" t="s">
        <v>11</v>
      </c>
      <c r="H4" t="s">
        <v>3</v>
      </c>
      <c r="I4" t="s">
        <v>12</v>
      </c>
      <c r="Q4" t="s">
        <v>1</v>
      </c>
      <c r="R4" t="s">
        <v>11</v>
      </c>
      <c r="S4" t="s">
        <v>13</v>
      </c>
      <c r="AB4" s="15" t="s">
        <v>6</v>
      </c>
      <c r="AN4" s="25" t="s">
        <v>7</v>
      </c>
      <c r="AO4" s="18">
        <f>COUNTIF(table_data[Application],AN4)</f>
        <v>1</v>
      </c>
      <c r="AP4" s="18">
        <v>20</v>
      </c>
      <c r="AQ4" s="18">
        <v>20</v>
      </c>
      <c r="AR4" s="18">
        <v>20</v>
      </c>
      <c r="AS4" s="18">
        <v>20</v>
      </c>
      <c r="AT4" s="18">
        <v>20</v>
      </c>
      <c r="AU4" s="18">
        <v>20</v>
      </c>
      <c r="AV4" s="18">
        <v>20</v>
      </c>
      <c r="AW4" s="18">
        <v>20</v>
      </c>
      <c r="AX4" s="18">
        <v>20</v>
      </c>
      <c r="AY4" s="18">
        <v>20</v>
      </c>
      <c r="AZ4" s="18">
        <v>20</v>
      </c>
    </row>
    <row r="5" spans="2:52">
      <c r="B5" t="s">
        <v>14</v>
      </c>
      <c r="C5">
        <v>12</v>
      </c>
      <c r="D5">
        <v>1</v>
      </c>
      <c r="E5">
        <v>38</v>
      </c>
      <c r="F5">
        <v>3</v>
      </c>
      <c r="G5">
        <v>1</v>
      </c>
      <c r="H5">
        <v>15</v>
      </c>
      <c r="I5">
        <v>70</v>
      </c>
      <c r="P5" t="s">
        <v>15</v>
      </c>
      <c r="Q5">
        <v>15</v>
      </c>
      <c r="R5">
        <v>5</v>
      </c>
      <c r="S5">
        <v>20</v>
      </c>
      <c r="AB5" t="s">
        <v>16</v>
      </c>
      <c r="AC5" t="s">
        <v>17</v>
      </c>
      <c r="AD5" t="s">
        <v>18</v>
      </c>
      <c r="AE5" t="s">
        <v>13</v>
      </c>
      <c r="AN5" s="25" t="s">
        <v>8</v>
      </c>
      <c r="AO5" s="18">
        <f>COUNTIF(table_data[Application],AN5)</f>
        <v>0</v>
      </c>
      <c r="AP5" s="18">
        <v>5</v>
      </c>
      <c r="AQ5" s="18">
        <v>5</v>
      </c>
      <c r="AR5" s="18">
        <v>5</v>
      </c>
      <c r="AS5" s="18">
        <v>5</v>
      </c>
      <c r="AT5" s="18">
        <v>5</v>
      </c>
      <c r="AU5" s="18">
        <v>5</v>
      </c>
      <c r="AV5" s="18">
        <v>5</v>
      </c>
      <c r="AW5" s="18">
        <v>5</v>
      </c>
      <c r="AX5" s="18">
        <v>5</v>
      </c>
      <c r="AY5" s="18">
        <v>5</v>
      </c>
      <c r="AZ5" s="18">
        <v>5</v>
      </c>
    </row>
    <row r="6" spans="2:52">
      <c r="AA6" t="s">
        <v>19</v>
      </c>
      <c r="AB6">
        <v>12</v>
      </c>
      <c r="AC6">
        <v>2</v>
      </c>
      <c r="AD6">
        <v>56</v>
      </c>
      <c r="AE6">
        <v>70</v>
      </c>
      <c r="AN6" s="25" t="s">
        <v>9</v>
      </c>
      <c r="AO6" s="18">
        <f>COUNTIF(table_data[Application],AN6)</f>
        <v>39</v>
      </c>
      <c r="AP6" s="18">
        <v>110</v>
      </c>
      <c r="AQ6" s="18">
        <v>110</v>
      </c>
      <c r="AR6" s="18">
        <v>110</v>
      </c>
      <c r="AS6" s="18">
        <v>110</v>
      </c>
      <c r="AT6" s="18">
        <v>110</v>
      </c>
      <c r="AU6" s="18">
        <v>110</v>
      </c>
      <c r="AV6" s="18">
        <v>110</v>
      </c>
      <c r="AW6" s="18">
        <v>110</v>
      </c>
      <c r="AX6" s="18">
        <v>110</v>
      </c>
      <c r="AY6" s="18">
        <v>110</v>
      </c>
      <c r="AZ6" s="18">
        <v>110</v>
      </c>
    </row>
    <row r="7" spans="2:52">
      <c r="AN7" s="25" t="s">
        <v>10</v>
      </c>
      <c r="AO7" s="18">
        <f>COUNTIF(table_data[Application],AN7)</f>
        <v>4</v>
      </c>
      <c r="AP7" s="18">
        <v>5</v>
      </c>
      <c r="AQ7" s="18">
        <v>5</v>
      </c>
      <c r="AR7" s="18">
        <v>5</v>
      </c>
      <c r="AS7" s="18">
        <v>5</v>
      </c>
      <c r="AT7" s="18">
        <v>5</v>
      </c>
      <c r="AU7" s="18">
        <v>5</v>
      </c>
      <c r="AV7" s="18">
        <v>5</v>
      </c>
      <c r="AW7" s="18">
        <v>5</v>
      </c>
      <c r="AX7" s="18">
        <v>5</v>
      </c>
      <c r="AY7" s="18">
        <v>5</v>
      </c>
      <c r="AZ7" s="18">
        <v>5</v>
      </c>
    </row>
    <row r="8" spans="2:52" ht="13.5" thickBot="1">
      <c r="AN8" s="26" t="s">
        <v>11</v>
      </c>
      <c r="AO8" s="21">
        <f>COUNTIF(table_data[Application],AN8)</f>
        <v>27</v>
      </c>
      <c r="AP8" s="21">
        <v>120</v>
      </c>
      <c r="AQ8" s="21">
        <v>120</v>
      </c>
      <c r="AR8" s="21">
        <v>120</v>
      </c>
      <c r="AS8" s="21">
        <v>120</v>
      </c>
      <c r="AT8" s="21">
        <v>120</v>
      </c>
      <c r="AU8" s="21">
        <v>120</v>
      </c>
      <c r="AV8" s="21">
        <v>120</v>
      </c>
      <c r="AW8" s="21">
        <v>120</v>
      </c>
      <c r="AX8" s="21">
        <v>120</v>
      </c>
      <c r="AY8" s="21">
        <v>120</v>
      </c>
      <c r="AZ8" s="21">
        <v>120</v>
      </c>
    </row>
    <row r="9" spans="2:52" ht="13.5" thickTop="1">
      <c r="AN9" s="27" t="s">
        <v>20</v>
      </c>
      <c r="AO9" s="22">
        <f>SUM(AO3:AO8)</f>
        <v>89</v>
      </c>
      <c r="AP9" s="22">
        <f t="shared" ref="AP9" si="0">SUM(AP3:AP8)</f>
        <v>290</v>
      </c>
      <c r="AQ9" s="22">
        <v>290</v>
      </c>
      <c r="AR9" s="22">
        <v>290</v>
      </c>
      <c r="AS9" s="22">
        <v>290</v>
      </c>
      <c r="AT9" s="22">
        <v>290</v>
      </c>
      <c r="AU9" s="22">
        <v>290</v>
      </c>
      <c r="AV9" s="22">
        <v>290</v>
      </c>
      <c r="AW9" s="22">
        <v>290</v>
      </c>
      <c r="AX9" s="22">
        <v>290</v>
      </c>
      <c r="AY9" s="22">
        <v>290</v>
      </c>
      <c r="AZ9" s="22">
        <v>290</v>
      </c>
    </row>
    <row r="17" spans="2:30">
      <c r="P17" s="15" t="s">
        <v>2</v>
      </c>
      <c r="Q17" t="s">
        <v>7</v>
      </c>
    </row>
    <row r="19" spans="2:30">
      <c r="Q19" s="15" t="s">
        <v>6</v>
      </c>
    </row>
    <row r="20" spans="2:30">
      <c r="Q20" t="s">
        <v>1</v>
      </c>
      <c r="R20" t="s">
        <v>13</v>
      </c>
    </row>
    <row r="21" spans="2:30">
      <c r="P21" t="s">
        <v>15</v>
      </c>
      <c r="Q21">
        <v>12</v>
      </c>
      <c r="R21">
        <v>12</v>
      </c>
    </row>
    <row r="23" spans="2:30">
      <c r="B23" s="15" t="s">
        <v>0</v>
      </c>
      <c r="C23" t="s">
        <v>21</v>
      </c>
    </row>
    <row r="24" spans="2:30">
      <c r="AA24" s="15" t="s">
        <v>0</v>
      </c>
      <c r="AB24" t="s">
        <v>21</v>
      </c>
    </row>
    <row r="25" spans="2:30">
      <c r="C25" s="15" t="s">
        <v>6</v>
      </c>
    </row>
    <row r="26" spans="2:30">
      <c r="C26" t="s">
        <v>9</v>
      </c>
      <c r="D26" t="s">
        <v>13</v>
      </c>
      <c r="AB26" s="15" t="s">
        <v>6</v>
      </c>
    </row>
    <row r="27" spans="2:30">
      <c r="B27" t="s">
        <v>14</v>
      </c>
      <c r="C27">
        <v>10</v>
      </c>
      <c r="D27">
        <v>10</v>
      </c>
      <c r="AB27" t="s">
        <v>16</v>
      </c>
      <c r="AC27" t="s">
        <v>18</v>
      </c>
      <c r="AD27" t="s">
        <v>13</v>
      </c>
    </row>
    <row r="28" spans="2:30">
      <c r="AA28" t="s">
        <v>19</v>
      </c>
      <c r="AB28">
        <v>8</v>
      </c>
      <c r="AC28">
        <v>2</v>
      </c>
      <c r="AD28">
        <v>10</v>
      </c>
    </row>
    <row r="33" spans="2:34">
      <c r="P33" s="15" t="s">
        <v>2</v>
      </c>
      <c r="Q33" t="s">
        <v>8</v>
      </c>
    </row>
    <row r="35" spans="2:34">
      <c r="Q35" s="15" t="s">
        <v>6</v>
      </c>
    </row>
    <row r="36" spans="2:34">
      <c r="Q36" t="s">
        <v>1</v>
      </c>
      <c r="R36" t="s">
        <v>13</v>
      </c>
    </row>
    <row r="37" spans="2:34">
      <c r="P37" t="s">
        <v>15</v>
      </c>
      <c r="Q37">
        <v>1</v>
      </c>
      <c r="R37">
        <v>1</v>
      </c>
    </row>
    <row r="39" spans="2:34">
      <c r="B39" s="15" t="s">
        <v>0</v>
      </c>
      <c r="C39" t="s">
        <v>22</v>
      </c>
    </row>
    <row r="40" spans="2:34">
      <c r="AA40" s="15" t="s">
        <v>0</v>
      </c>
      <c r="AB40" t="s">
        <v>22</v>
      </c>
    </row>
    <row r="41" spans="2:34">
      <c r="C41" s="15" t="s">
        <v>6</v>
      </c>
    </row>
    <row r="42" spans="2:34">
      <c r="C42" t="s">
        <v>9</v>
      </c>
      <c r="D42" t="s">
        <v>10</v>
      </c>
      <c r="E42" t="s">
        <v>13</v>
      </c>
      <c r="AB42" s="15" t="s">
        <v>6</v>
      </c>
      <c r="AE42" s="15"/>
      <c r="AF42" s="15"/>
      <c r="AG42" s="15"/>
      <c r="AH42" s="15"/>
    </row>
    <row r="43" spans="2:34">
      <c r="B43" t="s">
        <v>14</v>
      </c>
      <c r="C43">
        <v>48</v>
      </c>
      <c r="D43">
        <v>1</v>
      </c>
      <c r="E43">
        <v>49</v>
      </c>
      <c r="AB43" t="s">
        <v>16</v>
      </c>
      <c r="AC43" t="s">
        <v>18</v>
      </c>
      <c r="AD43" t="s">
        <v>13</v>
      </c>
    </row>
    <row r="44" spans="2:34">
      <c r="AA44" t="s">
        <v>19</v>
      </c>
      <c r="AB44">
        <v>14</v>
      </c>
      <c r="AC44">
        <v>35</v>
      </c>
      <c r="AD44">
        <v>49</v>
      </c>
    </row>
    <row r="48" spans="2:34">
      <c r="P48" s="15" t="s">
        <v>2</v>
      </c>
      <c r="Q48" t="s">
        <v>10</v>
      </c>
    </row>
    <row r="50" spans="2:42">
      <c r="Q50" s="15" t="s">
        <v>6</v>
      </c>
    </row>
    <row r="51" spans="2:42">
      <c r="Q51" t="s">
        <v>1</v>
      </c>
      <c r="R51" t="s">
        <v>22</v>
      </c>
      <c r="S51" t="s">
        <v>13</v>
      </c>
    </row>
    <row r="52" spans="2:42">
      <c r="P52" t="s">
        <v>15</v>
      </c>
      <c r="Q52">
        <v>3</v>
      </c>
      <c r="R52">
        <v>1</v>
      </c>
      <c r="S52">
        <v>4</v>
      </c>
    </row>
    <row r="53" spans="2:42" ht="22.5">
      <c r="AN53" s="28" t="s">
        <v>23</v>
      </c>
      <c r="AO53" s="28" t="s">
        <v>24</v>
      </c>
      <c r="AP53" s="28">
        <f>COUNTIF(table_data[Status],"TBD")</f>
        <v>26</v>
      </c>
    </row>
    <row r="54" spans="2:42" ht="22.5">
      <c r="AN54" s="28" t="s">
        <v>23</v>
      </c>
      <c r="AO54" s="28" t="s">
        <v>25</v>
      </c>
      <c r="AP54" s="28">
        <f>COUNTIF(table_data[Applicable to ERS],"TBD")</f>
        <v>39</v>
      </c>
    </row>
    <row r="55" spans="2:42" ht="22.5">
      <c r="B55" s="15" t="s">
        <v>0</v>
      </c>
      <c r="C55" t="s">
        <v>11</v>
      </c>
      <c r="AN55" s="28" t="s">
        <v>23</v>
      </c>
      <c r="AO55" s="28" t="s">
        <v>0</v>
      </c>
      <c r="AP55" s="28">
        <f>COUNTIF(table_data[Category],"TBD")</f>
        <v>40</v>
      </c>
    </row>
    <row r="56" spans="2:42" ht="22.5">
      <c r="AA56" s="15" t="s">
        <v>0</v>
      </c>
      <c r="AB56" t="s">
        <v>11</v>
      </c>
      <c r="AN56" s="28" t="s">
        <v>23</v>
      </c>
      <c r="AO56" s="28" t="s">
        <v>26</v>
      </c>
      <c r="AP56" s="28">
        <f>COUNTIF(table_data[Technical Committee],"TBD")</f>
        <v>36</v>
      </c>
    </row>
    <row r="57" spans="2:42" ht="22.5">
      <c r="C57" s="15" t="s">
        <v>6</v>
      </c>
      <c r="AN57" s="28" t="s">
        <v>23</v>
      </c>
      <c r="AO57" s="28" t="s">
        <v>27</v>
      </c>
      <c r="AP57" s="28">
        <f>COUNTIF(table_data[Participation],"TBD")</f>
        <v>47</v>
      </c>
    </row>
    <row r="58" spans="2:42" ht="22.5">
      <c r="C58" t="s">
        <v>9</v>
      </c>
      <c r="D58" t="s">
        <v>11</v>
      </c>
      <c r="E58" t="s">
        <v>3</v>
      </c>
      <c r="F58" t="s">
        <v>13</v>
      </c>
      <c r="AB58" s="15" t="s">
        <v>6</v>
      </c>
      <c r="AF58" s="15"/>
      <c r="AG58" s="15"/>
      <c r="AH58" s="15"/>
      <c r="AN58" s="28" t="s">
        <v>23</v>
      </c>
      <c r="AO58" s="28" t="s">
        <v>28</v>
      </c>
      <c r="AP58" s="28">
        <f>COUNTIF(table_data[SE mirror committee],"TBD")</f>
        <v>39</v>
      </c>
    </row>
    <row r="59" spans="2:42" ht="22.5">
      <c r="B59" t="s">
        <v>14</v>
      </c>
      <c r="C59">
        <v>8</v>
      </c>
      <c r="D59">
        <v>102</v>
      </c>
      <c r="E59">
        <v>5</v>
      </c>
      <c r="F59">
        <v>115</v>
      </c>
      <c r="AB59" t="s">
        <v>16</v>
      </c>
      <c r="AC59" t="s">
        <v>18</v>
      </c>
      <c r="AD59" t="s">
        <v>11</v>
      </c>
      <c r="AE59" t="s">
        <v>13</v>
      </c>
      <c r="AN59" s="28" t="s">
        <v>23</v>
      </c>
      <c r="AO59" s="28" t="s">
        <v>29</v>
      </c>
      <c r="AP59" s="28">
        <f>COUNTIF(table_data[Regulation],"TBD")</f>
        <v>85</v>
      </c>
    </row>
    <row r="60" spans="2:42" ht="22.5">
      <c r="AA60" t="s">
        <v>19</v>
      </c>
      <c r="AB60">
        <v>4</v>
      </c>
      <c r="AC60">
        <v>75</v>
      </c>
      <c r="AD60">
        <v>36</v>
      </c>
      <c r="AE60">
        <v>115</v>
      </c>
      <c r="AN60" s="28" t="s">
        <v>23</v>
      </c>
      <c r="AO60" s="28" t="s">
        <v>2</v>
      </c>
      <c r="AP60" s="28">
        <f>COUNTIF(table_data[Application],"TBD")</f>
        <v>27</v>
      </c>
    </row>
    <row r="61" spans="2:42" ht="22.5">
      <c r="AN61" s="29" t="s">
        <v>30</v>
      </c>
      <c r="AO61" s="29"/>
      <c r="AP61" s="29">
        <f>SUM(AP53:AP60)</f>
        <v>339</v>
      </c>
    </row>
    <row r="63" spans="2:42">
      <c r="F63">
        <f>SUM(F59,E43,D27,I5)</f>
        <v>244</v>
      </c>
    </row>
    <row r="64" spans="2:42">
      <c r="AE64">
        <f>SUM(AE60,AD44,AD28,AE6)</f>
        <v>244</v>
      </c>
    </row>
    <row r="66" spans="16:21">
      <c r="P66" s="15" t="s">
        <v>2</v>
      </c>
      <c r="Q66" t="s">
        <v>9</v>
      </c>
    </row>
    <row r="68" spans="16:21">
      <c r="Q68" s="15" t="s">
        <v>6</v>
      </c>
    </row>
    <row r="69" spans="16:21">
      <c r="Q69" t="s">
        <v>1</v>
      </c>
      <c r="R69" t="s">
        <v>21</v>
      </c>
      <c r="S69" t="s">
        <v>11</v>
      </c>
      <c r="T69" t="s">
        <v>22</v>
      </c>
      <c r="U69" t="s">
        <v>13</v>
      </c>
    </row>
    <row r="70" spans="16:21">
      <c r="P70" t="s">
        <v>15</v>
      </c>
      <c r="Q70">
        <v>38</v>
      </c>
      <c r="R70">
        <v>10</v>
      </c>
      <c r="S70">
        <v>8</v>
      </c>
      <c r="T70">
        <v>48</v>
      </c>
      <c r="U70">
        <v>104</v>
      </c>
    </row>
    <row r="83" spans="16:21">
      <c r="P83" s="15" t="s">
        <v>2</v>
      </c>
      <c r="Q83" t="s">
        <v>31</v>
      </c>
    </row>
    <row r="85" spans="16:21">
      <c r="Q85" s="15" t="s">
        <v>6</v>
      </c>
    </row>
    <row r="86" spans="16:21">
      <c r="Q86" t="s">
        <v>1</v>
      </c>
      <c r="R86" t="s">
        <v>21</v>
      </c>
      <c r="S86" t="s">
        <v>11</v>
      </c>
      <c r="T86" t="s">
        <v>22</v>
      </c>
      <c r="U86" t="s">
        <v>13</v>
      </c>
    </row>
    <row r="87" spans="16:21">
      <c r="P87" t="s">
        <v>15</v>
      </c>
      <c r="Q87">
        <v>70</v>
      </c>
      <c r="R87">
        <v>10</v>
      </c>
      <c r="S87">
        <v>115</v>
      </c>
      <c r="T87">
        <v>49</v>
      </c>
      <c r="U87">
        <v>244</v>
      </c>
    </row>
    <row r="90" spans="16:21">
      <c r="T90">
        <f>SUM(S70,S52,U54,R37,R21,S5)</f>
        <v>45</v>
      </c>
    </row>
  </sheetData>
  <sheetProtection algorithmName="SHA-512" hashValue="TsEdQJGUCQQnJnpY2D1oGGN4VAB2HzGAfNrfk8VY0BfSFoafSqecYV7uZ/crZtktNVy1fqGNtt/6N8gT6FZOlQ==" saltValue="pBcUIiq2/9q2mEGWH1bVEA==" spinCount="100000" sheet="1" objects="1" scenarios="1" sort="0" autoFilter="0" pivotTables="0"/>
  <pageMargins left="0.7" right="0.7" top="0.75" bottom="0.75" header="0.3" footer="0.3"/>
  <pageSetup paperSize="9" orientation="portrait" r:id="rId15"/>
  <customProperties>
    <customPr name="ID" r:id="rId16"/>
  </customProperties>
  <drawing r:id="rId1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8"/>
  <sheetViews>
    <sheetView showGridLines="0" zoomScale="80" zoomScaleNormal="80" workbookViewId="0">
      <pane ySplit="17" topLeftCell="A18" activePane="bottomLeft" state="frozen"/>
      <selection pane="bottomLeft" activeCell="F6" sqref="F6"/>
    </sheetView>
  </sheetViews>
  <sheetFormatPr defaultRowHeight="12.75"/>
  <cols>
    <col min="2" max="2" width="45" customWidth="1"/>
    <col min="3" max="3" width="29.5" customWidth="1"/>
    <col min="4" max="4" width="25.125" customWidth="1"/>
    <col min="5" max="5" width="54.75" customWidth="1"/>
    <col min="6" max="6" width="53.5" customWidth="1"/>
    <col min="7" max="7" width="22.125" hidden="1" customWidth="1"/>
    <col min="8" max="8" width="20.5" bestFit="1" customWidth="1"/>
    <col min="9" max="9" width="17.875" bestFit="1" customWidth="1"/>
    <col min="10" max="10" width="22.375" customWidth="1"/>
    <col min="11" max="11" width="14.5" customWidth="1"/>
    <col min="12" max="12" width="21.875" customWidth="1"/>
    <col min="13" max="13" width="16" customWidth="1"/>
    <col min="14" max="14" width="19.125" customWidth="1"/>
  </cols>
  <sheetData>
    <row r="1" spans="2:5" ht="14.25">
      <c r="B1" s="1" t="s">
        <v>32</v>
      </c>
      <c r="C1" s="8"/>
      <c r="E1" s="42" t="s">
        <v>33</v>
      </c>
    </row>
    <row r="2" spans="2:5">
      <c r="B2" s="16" t="s">
        <v>34</v>
      </c>
      <c r="C2" s="17" t="s">
        <v>35</v>
      </c>
      <c r="E2" s="43" t="s">
        <v>36</v>
      </c>
    </row>
    <row r="3" spans="2:5">
      <c r="B3" s="8" t="s">
        <v>37</v>
      </c>
      <c r="C3" s="5" t="s">
        <v>38</v>
      </c>
      <c r="E3" s="43"/>
    </row>
    <row r="4" spans="2:5" ht="25.5">
      <c r="B4" s="8" t="s">
        <v>39</v>
      </c>
      <c r="C4" s="5" t="s">
        <v>40</v>
      </c>
      <c r="E4" s="43"/>
    </row>
    <row r="5" spans="2:5" ht="25.5">
      <c r="B5" s="8" t="s">
        <v>41</v>
      </c>
      <c r="C5" s="5" t="s">
        <v>42</v>
      </c>
      <c r="E5" s="43"/>
    </row>
    <row r="6" spans="2:5" ht="25.5">
      <c r="B6" s="8" t="s">
        <v>43</v>
      </c>
      <c r="C6" s="5" t="s">
        <v>44</v>
      </c>
      <c r="E6" s="43"/>
    </row>
    <row r="7" spans="2:5">
      <c r="B7" s="8"/>
      <c r="C7" s="5"/>
      <c r="E7" s="43"/>
    </row>
    <row r="8" spans="2:5">
      <c r="B8" s="8" t="s">
        <v>45</v>
      </c>
      <c r="C8" s="5" t="s">
        <v>46</v>
      </c>
      <c r="E8" s="43"/>
    </row>
    <row r="9" spans="2:5">
      <c r="B9" s="8" t="s">
        <v>47</v>
      </c>
      <c r="C9" s="5" t="s">
        <v>48</v>
      </c>
      <c r="E9" s="43"/>
    </row>
    <row r="10" spans="2:5" ht="14.25">
      <c r="B10" s="12" t="s">
        <v>49</v>
      </c>
      <c r="E10" s="43"/>
    </row>
    <row r="17" spans="1:14" ht="14.25">
      <c r="A17" s="2" t="s">
        <v>50</v>
      </c>
      <c r="B17" s="1" t="s">
        <v>51</v>
      </c>
      <c r="C17" s="2" t="s">
        <v>52</v>
      </c>
      <c r="D17" s="3" t="s">
        <v>24</v>
      </c>
      <c r="E17" s="2" t="s">
        <v>53</v>
      </c>
      <c r="F17" s="2" t="s">
        <v>54</v>
      </c>
      <c r="G17" s="2" t="s">
        <v>25</v>
      </c>
      <c r="H17" s="2" t="s">
        <v>55</v>
      </c>
      <c r="I17" s="2" t="s">
        <v>0</v>
      </c>
      <c r="J17" s="2" t="s">
        <v>56</v>
      </c>
      <c r="K17" s="2" t="s">
        <v>27</v>
      </c>
      <c r="L17" s="2" t="s">
        <v>28</v>
      </c>
      <c r="M17" s="2" t="s">
        <v>57</v>
      </c>
      <c r="N17" s="2" t="s">
        <v>2</v>
      </c>
    </row>
    <row r="18" spans="1:14" ht="114" customHeight="1">
      <c r="A18">
        <f t="shared" ref="A18:A49" si="0">ROW()-17</f>
        <v>1</v>
      </c>
      <c r="B18" s="7" t="s">
        <v>58</v>
      </c>
      <c r="C18" s="4" t="s">
        <v>59</v>
      </c>
      <c r="D18" s="11" t="s">
        <v>18</v>
      </c>
      <c r="E18" s="4" t="s">
        <v>60</v>
      </c>
      <c r="F18" s="4" t="s">
        <v>61</v>
      </c>
      <c r="G18" s="12" t="s">
        <v>62</v>
      </c>
      <c r="H18" s="4" t="s">
        <v>63</v>
      </c>
      <c r="I18" s="12" t="s">
        <v>22</v>
      </c>
      <c r="J18" s="12" t="s">
        <v>64</v>
      </c>
      <c r="K18" s="12" t="s">
        <v>65</v>
      </c>
      <c r="L18" s="12" t="s">
        <v>66</v>
      </c>
      <c r="M18" s="12" t="s">
        <v>67</v>
      </c>
      <c r="N18" s="12" t="s">
        <v>9</v>
      </c>
    </row>
    <row r="19" spans="1:14" ht="66" customHeight="1">
      <c r="A19">
        <f t="shared" si="0"/>
        <v>2</v>
      </c>
      <c r="B19" s="7" t="s">
        <v>68</v>
      </c>
      <c r="C19" s="4" t="s">
        <v>69</v>
      </c>
      <c r="D19" s="11" t="s">
        <v>16</v>
      </c>
      <c r="E19" s="4" t="s">
        <v>70</v>
      </c>
      <c r="F19" s="4" t="s">
        <v>71</v>
      </c>
      <c r="G19" s="12" t="s">
        <v>62</v>
      </c>
      <c r="H19" s="4" t="s">
        <v>72</v>
      </c>
      <c r="I19" s="12" t="s">
        <v>22</v>
      </c>
      <c r="J19" s="12" t="s">
        <v>64</v>
      </c>
      <c r="K19" s="12" t="s">
        <v>65</v>
      </c>
      <c r="L19" s="12" t="s">
        <v>66</v>
      </c>
      <c r="M19" s="12" t="s">
        <v>67</v>
      </c>
      <c r="N19" s="12" t="s">
        <v>9</v>
      </c>
    </row>
    <row r="20" spans="1:14" ht="97.5" customHeight="1">
      <c r="A20">
        <f t="shared" si="0"/>
        <v>3</v>
      </c>
      <c r="B20" s="7" t="s">
        <v>73</v>
      </c>
      <c r="C20" s="4" t="s">
        <v>74</v>
      </c>
      <c r="D20" s="11" t="s">
        <v>18</v>
      </c>
      <c r="E20" s="4" t="s">
        <v>75</v>
      </c>
      <c r="F20" s="4" t="s">
        <v>76</v>
      </c>
      <c r="G20" s="12" t="s">
        <v>62</v>
      </c>
      <c r="H20" s="4" t="s">
        <v>77</v>
      </c>
      <c r="I20" s="12" t="s">
        <v>22</v>
      </c>
      <c r="J20" s="12" t="s">
        <v>64</v>
      </c>
      <c r="K20" s="12" t="s">
        <v>65</v>
      </c>
      <c r="L20" s="12" t="s">
        <v>66</v>
      </c>
      <c r="M20" s="12" t="s">
        <v>67</v>
      </c>
      <c r="N20" s="12" t="s">
        <v>9</v>
      </c>
    </row>
    <row r="21" spans="1:14" ht="98.25" customHeight="1">
      <c r="A21">
        <f t="shared" si="0"/>
        <v>4</v>
      </c>
      <c r="B21" s="7" t="s">
        <v>78</v>
      </c>
      <c r="C21" s="4" t="s">
        <v>79</v>
      </c>
      <c r="D21" s="11" t="s">
        <v>18</v>
      </c>
      <c r="E21" s="4" t="s">
        <v>80</v>
      </c>
      <c r="F21" s="4" t="s">
        <v>81</v>
      </c>
      <c r="G21" s="12" t="s">
        <v>62</v>
      </c>
      <c r="H21" s="4" t="s">
        <v>82</v>
      </c>
      <c r="I21" s="12" t="s">
        <v>22</v>
      </c>
      <c r="J21" s="12" t="s">
        <v>64</v>
      </c>
      <c r="K21" s="12" t="s">
        <v>65</v>
      </c>
      <c r="L21" s="12" t="s">
        <v>66</v>
      </c>
      <c r="M21" s="12" t="s">
        <v>11</v>
      </c>
      <c r="N21" s="12" t="s">
        <v>9</v>
      </c>
    </row>
    <row r="22" spans="1:14" ht="75.75" customHeight="1">
      <c r="A22">
        <f t="shared" si="0"/>
        <v>5</v>
      </c>
      <c r="B22" s="34" t="s">
        <v>83</v>
      </c>
      <c r="C22" s="4" t="s">
        <v>84</v>
      </c>
      <c r="D22" s="11" t="s">
        <v>18</v>
      </c>
      <c r="E22" s="4" t="s">
        <v>85</v>
      </c>
      <c r="F22" s="4" t="s">
        <v>81</v>
      </c>
      <c r="G22" s="14" t="s">
        <v>11</v>
      </c>
      <c r="H22" s="4" t="s">
        <v>77</v>
      </c>
      <c r="I22" s="14" t="s">
        <v>22</v>
      </c>
      <c r="J22" s="12" t="s">
        <v>64</v>
      </c>
      <c r="K22" s="12" t="s">
        <v>86</v>
      </c>
      <c r="L22" s="12" t="s">
        <v>11</v>
      </c>
      <c r="M22" s="12" t="s">
        <v>11</v>
      </c>
      <c r="N22" s="12" t="s">
        <v>9</v>
      </c>
    </row>
    <row r="23" spans="1:14" ht="124.5" customHeight="1">
      <c r="A23">
        <f t="shared" si="0"/>
        <v>6</v>
      </c>
      <c r="B23" s="7" t="s">
        <v>87</v>
      </c>
      <c r="C23" s="4" t="s">
        <v>88</v>
      </c>
      <c r="D23" s="11" t="s">
        <v>18</v>
      </c>
      <c r="E23" s="4" t="s">
        <v>89</v>
      </c>
      <c r="F23" s="4" t="s">
        <v>90</v>
      </c>
      <c r="G23" s="14" t="s">
        <v>62</v>
      </c>
      <c r="H23" s="4" t="s">
        <v>91</v>
      </c>
      <c r="I23" s="14" t="s">
        <v>22</v>
      </c>
      <c r="J23" s="12" t="s">
        <v>64</v>
      </c>
      <c r="K23" s="14" t="s">
        <v>65</v>
      </c>
      <c r="L23" s="14" t="s">
        <v>66</v>
      </c>
      <c r="M23" s="12" t="s">
        <v>11</v>
      </c>
      <c r="N23" s="12" t="s">
        <v>9</v>
      </c>
    </row>
    <row r="24" spans="1:14" ht="115.5" customHeight="1">
      <c r="A24">
        <f t="shared" si="0"/>
        <v>7</v>
      </c>
      <c r="B24" s="7" t="s">
        <v>92</v>
      </c>
      <c r="C24" s="4" t="s">
        <v>93</v>
      </c>
      <c r="D24" s="11" t="s">
        <v>18</v>
      </c>
      <c r="E24" s="4" t="s">
        <v>94</v>
      </c>
      <c r="F24" s="4" t="s">
        <v>95</v>
      </c>
      <c r="G24" s="14" t="s">
        <v>62</v>
      </c>
      <c r="H24" s="4" t="s">
        <v>96</v>
      </c>
      <c r="I24" s="14" t="s">
        <v>1</v>
      </c>
      <c r="J24" s="12" t="s">
        <v>97</v>
      </c>
      <c r="K24" s="14" t="s">
        <v>65</v>
      </c>
      <c r="L24" s="14" t="s">
        <v>66</v>
      </c>
      <c r="M24" s="12" t="s">
        <v>11</v>
      </c>
      <c r="N24" s="12" t="s">
        <v>9</v>
      </c>
    </row>
    <row r="25" spans="1:14" ht="262.5" customHeight="1">
      <c r="A25">
        <f t="shared" si="0"/>
        <v>8</v>
      </c>
      <c r="B25" s="7" t="s">
        <v>98</v>
      </c>
      <c r="C25" s="4" t="s">
        <v>93</v>
      </c>
      <c r="D25" s="11" t="s">
        <v>18</v>
      </c>
      <c r="E25" s="4" t="s">
        <v>99</v>
      </c>
      <c r="F25" s="4" t="s">
        <v>100</v>
      </c>
      <c r="G25" s="12" t="s">
        <v>62</v>
      </c>
      <c r="H25" s="4" t="s">
        <v>101</v>
      </c>
      <c r="I25" s="14" t="s">
        <v>1</v>
      </c>
      <c r="J25" s="12" t="s">
        <v>97</v>
      </c>
      <c r="K25" s="14" t="s">
        <v>65</v>
      </c>
      <c r="L25" s="14" t="s">
        <v>66</v>
      </c>
      <c r="M25" s="12" t="s">
        <v>11</v>
      </c>
      <c r="N25" s="12" t="s">
        <v>9</v>
      </c>
    </row>
    <row r="26" spans="1:14" ht="114.75">
      <c r="A26">
        <f t="shared" si="0"/>
        <v>9</v>
      </c>
      <c r="B26" s="7" t="s">
        <v>102</v>
      </c>
      <c r="C26" s="4" t="s">
        <v>103</v>
      </c>
      <c r="D26" s="11" t="s">
        <v>18</v>
      </c>
      <c r="E26" s="4" t="s">
        <v>104</v>
      </c>
      <c r="F26" s="4" t="s">
        <v>81</v>
      </c>
      <c r="G26" s="14" t="s">
        <v>62</v>
      </c>
      <c r="H26" s="4" t="s">
        <v>105</v>
      </c>
      <c r="I26" s="14" t="s">
        <v>1</v>
      </c>
      <c r="J26" s="12" t="s">
        <v>97</v>
      </c>
      <c r="K26" s="14" t="s">
        <v>65</v>
      </c>
      <c r="L26" s="14" t="s">
        <v>66</v>
      </c>
      <c r="M26" s="12" t="s">
        <v>11</v>
      </c>
      <c r="N26" s="12" t="s">
        <v>9</v>
      </c>
    </row>
    <row r="27" spans="1:14" ht="409.5">
      <c r="A27">
        <f t="shared" si="0"/>
        <v>10</v>
      </c>
      <c r="B27" s="7" t="s">
        <v>106</v>
      </c>
      <c r="C27" s="4" t="s">
        <v>107</v>
      </c>
      <c r="D27" s="11" t="s">
        <v>16</v>
      </c>
      <c r="E27" s="4" t="s">
        <v>108</v>
      </c>
      <c r="F27" s="4" t="s">
        <v>81</v>
      </c>
      <c r="G27" s="12" t="s">
        <v>62</v>
      </c>
      <c r="H27" s="4" t="s">
        <v>109</v>
      </c>
      <c r="I27" s="14" t="s">
        <v>1</v>
      </c>
      <c r="J27" s="12" t="s">
        <v>97</v>
      </c>
      <c r="K27" s="14" t="s">
        <v>65</v>
      </c>
      <c r="L27" s="14" t="s">
        <v>66</v>
      </c>
      <c r="M27" s="12" t="s">
        <v>11</v>
      </c>
      <c r="N27" s="12" t="s">
        <v>9</v>
      </c>
    </row>
    <row r="28" spans="1:14" ht="140.25">
      <c r="A28">
        <f t="shared" si="0"/>
        <v>11</v>
      </c>
      <c r="B28" s="7" t="s">
        <v>110</v>
      </c>
      <c r="C28" s="4" t="s">
        <v>111</v>
      </c>
      <c r="D28" s="11" t="s">
        <v>18</v>
      </c>
      <c r="E28" s="4" t="s">
        <v>112</v>
      </c>
      <c r="F28" s="4" t="s">
        <v>113</v>
      </c>
      <c r="G28" s="12" t="s">
        <v>62</v>
      </c>
      <c r="H28" s="4" t="s">
        <v>77</v>
      </c>
      <c r="I28" s="14" t="s">
        <v>1</v>
      </c>
      <c r="J28" s="12" t="s">
        <v>97</v>
      </c>
      <c r="K28" s="14" t="s">
        <v>65</v>
      </c>
      <c r="L28" s="14" t="s">
        <v>66</v>
      </c>
      <c r="M28" s="12" t="s">
        <v>11</v>
      </c>
      <c r="N28" s="12" t="s">
        <v>9</v>
      </c>
    </row>
    <row r="29" spans="1:14" ht="102">
      <c r="A29">
        <f t="shared" si="0"/>
        <v>12</v>
      </c>
      <c r="B29" s="7" t="s">
        <v>114</v>
      </c>
      <c r="C29" s="4" t="s">
        <v>115</v>
      </c>
      <c r="D29" s="11" t="s">
        <v>18</v>
      </c>
      <c r="E29" s="4" t="s">
        <v>116</v>
      </c>
      <c r="F29" s="4" t="s">
        <v>117</v>
      </c>
      <c r="G29" s="14" t="s">
        <v>11</v>
      </c>
      <c r="H29" s="4" t="s">
        <v>77</v>
      </c>
      <c r="I29" s="14" t="s">
        <v>1</v>
      </c>
      <c r="J29" s="12" t="s">
        <v>97</v>
      </c>
      <c r="K29" s="14" t="s">
        <v>65</v>
      </c>
      <c r="L29" s="14" t="s">
        <v>66</v>
      </c>
      <c r="M29" s="12" t="s">
        <v>11</v>
      </c>
      <c r="N29" s="12" t="s">
        <v>9</v>
      </c>
    </row>
    <row r="30" spans="1:14" ht="94.5" customHeight="1">
      <c r="A30">
        <f t="shared" si="0"/>
        <v>13</v>
      </c>
      <c r="B30" s="7" t="s">
        <v>118</v>
      </c>
      <c r="C30" s="4" t="s">
        <v>119</v>
      </c>
      <c r="D30" s="11" t="s">
        <v>18</v>
      </c>
      <c r="E30" s="4" t="s">
        <v>120</v>
      </c>
      <c r="F30" s="4" t="s">
        <v>81</v>
      </c>
      <c r="G30" s="14" t="s">
        <v>11</v>
      </c>
      <c r="H30" s="4" t="s">
        <v>77</v>
      </c>
      <c r="I30" s="14" t="s">
        <v>1</v>
      </c>
      <c r="J30" s="12" t="s">
        <v>97</v>
      </c>
      <c r="K30" s="14" t="s">
        <v>65</v>
      </c>
      <c r="L30" s="14" t="s">
        <v>66</v>
      </c>
      <c r="M30" s="12" t="s">
        <v>11</v>
      </c>
      <c r="N30" s="12" t="s">
        <v>9</v>
      </c>
    </row>
    <row r="31" spans="1:14" ht="89.25">
      <c r="A31">
        <f t="shared" si="0"/>
        <v>14</v>
      </c>
      <c r="B31" s="7" t="s">
        <v>121</v>
      </c>
      <c r="C31" s="4" t="s">
        <v>122</v>
      </c>
      <c r="D31" s="11" t="s">
        <v>18</v>
      </c>
      <c r="E31" s="4" t="s">
        <v>123</v>
      </c>
      <c r="F31" s="4" t="s">
        <v>124</v>
      </c>
      <c r="G31" s="12" t="s">
        <v>62</v>
      </c>
      <c r="H31" s="4" t="s">
        <v>77</v>
      </c>
      <c r="I31" s="14" t="s">
        <v>1</v>
      </c>
      <c r="J31" s="12" t="s">
        <v>97</v>
      </c>
      <c r="K31" s="14" t="s">
        <v>65</v>
      </c>
      <c r="L31" s="14" t="s">
        <v>66</v>
      </c>
      <c r="M31" s="12" t="s">
        <v>11</v>
      </c>
      <c r="N31" s="12" t="s">
        <v>9</v>
      </c>
    </row>
    <row r="32" spans="1:14" ht="409.5">
      <c r="A32">
        <f t="shared" si="0"/>
        <v>15</v>
      </c>
      <c r="B32" s="7" t="s">
        <v>125</v>
      </c>
      <c r="C32" s="4" t="s">
        <v>126</v>
      </c>
      <c r="D32" s="11" t="s">
        <v>16</v>
      </c>
      <c r="E32" s="4" t="s">
        <v>127</v>
      </c>
      <c r="F32" s="4" t="s">
        <v>81</v>
      </c>
      <c r="G32" s="14" t="s">
        <v>11</v>
      </c>
      <c r="H32" s="4" t="s">
        <v>128</v>
      </c>
      <c r="I32" s="14" t="s">
        <v>1</v>
      </c>
      <c r="J32" s="6" t="s">
        <v>97</v>
      </c>
      <c r="K32" s="14" t="s">
        <v>65</v>
      </c>
      <c r="L32" s="14" t="s">
        <v>66</v>
      </c>
      <c r="M32" s="12" t="s">
        <v>11</v>
      </c>
      <c r="N32" s="12" t="s">
        <v>9</v>
      </c>
    </row>
    <row r="33" spans="1:14" ht="219.75">
      <c r="A33">
        <f t="shared" si="0"/>
        <v>16</v>
      </c>
      <c r="B33" s="7" t="s">
        <v>129</v>
      </c>
      <c r="C33" s="4" t="s">
        <v>130</v>
      </c>
      <c r="D33" s="11" t="s">
        <v>16</v>
      </c>
      <c r="E33" s="4" t="s">
        <v>131</v>
      </c>
      <c r="F33" s="4" t="s">
        <v>132</v>
      </c>
      <c r="G33" s="12" t="s">
        <v>62</v>
      </c>
      <c r="H33" s="4" t="s">
        <v>133</v>
      </c>
      <c r="I33" s="14" t="s">
        <v>22</v>
      </c>
      <c r="J33" s="12" t="s">
        <v>64</v>
      </c>
      <c r="K33" s="14" t="s">
        <v>65</v>
      </c>
      <c r="L33" s="14" t="s">
        <v>66</v>
      </c>
      <c r="M33" s="12" t="s">
        <v>67</v>
      </c>
      <c r="N33" s="12" t="s">
        <v>9</v>
      </c>
    </row>
    <row r="34" spans="1:14" ht="63.75">
      <c r="A34">
        <f t="shared" si="0"/>
        <v>17</v>
      </c>
      <c r="B34" s="7" t="s">
        <v>134</v>
      </c>
      <c r="C34" s="4" t="s">
        <v>135</v>
      </c>
      <c r="D34" s="11" t="s">
        <v>18</v>
      </c>
      <c r="E34" s="4" t="s">
        <v>136</v>
      </c>
      <c r="F34" s="4" t="s">
        <v>137</v>
      </c>
      <c r="G34" s="14" t="s">
        <v>62</v>
      </c>
      <c r="H34" s="4" t="s">
        <v>138</v>
      </c>
      <c r="I34" s="14" t="s">
        <v>22</v>
      </c>
      <c r="J34" s="12" t="s">
        <v>64</v>
      </c>
      <c r="K34" s="14" t="s">
        <v>65</v>
      </c>
      <c r="L34" s="14" t="s">
        <v>66</v>
      </c>
      <c r="M34" s="12" t="s">
        <v>11</v>
      </c>
      <c r="N34" s="12" t="s">
        <v>9</v>
      </c>
    </row>
    <row r="35" spans="1:14" ht="63.75">
      <c r="A35">
        <f t="shared" si="0"/>
        <v>18</v>
      </c>
      <c r="B35" s="7" t="s">
        <v>139</v>
      </c>
      <c r="C35" s="4" t="s">
        <v>135</v>
      </c>
      <c r="D35" s="11" t="s">
        <v>16</v>
      </c>
      <c r="E35" s="4" t="s">
        <v>140</v>
      </c>
      <c r="F35" s="4" t="s">
        <v>141</v>
      </c>
      <c r="G35" s="12" t="s">
        <v>62</v>
      </c>
      <c r="H35" s="4" t="s">
        <v>142</v>
      </c>
      <c r="I35" s="14" t="s">
        <v>22</v>
      </c>
      <c r="J35" s="12" t="s">
        <v>64</v>
      </c>
      <c r="K35" s="14" t="s">
        <v>65</v>
      </c>
      <c r="L35" s="14" t="s">
        <v>66</v>
      </c>
      <c r="M35" s="12" t="s">
        <v>11</v>
      </c>
      <c r="N35" s="12" t="s">
        <v>10</v>
      </c>
    </row>
    <row r="36" spans="1:14" ht="127.5">
      <c r="A36">
        <f t="shared" si="0"/>
        <v>19</v>
      </c>
      <c r="B36" s="7" t="s">
        <v>143</v>
      </c>
      <c r="C36" s="4" t="s">
        <v>144</v>
      </c>
      <c r="D36" s="11" t="s">
        <v>16</v>
      </c>
      <c r="E36" s="4" t="s">
        <v>145</v>
      </c>
      <c r="F36" s="4" t="s">
        <v>146</v>
      </c>
      <c r="G36" s="12" t="s">
        <v>62</v>
      </c>
      <c r="H36" s="6" t="s">
        <v>147</v>
      </c>
      <c r="I36" s="14" t="s">
        <v>22</v>
      </c>
      <c r="J36" s="12" t="s">
        <v>64</v>
      </c>
      <c r="K36" s="14" t="s">
        <v>65</v>
      </c>
      <c r="L36" s="14" t="s">
        <v>66</v>
      </c>
      <c r="M36" s="12" t="s">
        <v>11</v>
      </c>
      <c r="N36" s="12" t="s">
        <v>9</v>
      </c>
    </row>
    <row r="37" spans="1:14" ht="89.25">
      <c r="A37">
        <f t="shared" si="0"/>
        <v>20</v>
      </c>
      <c r="B37" s="7" t="s">
        <v>148</v>
      </c>
      <c r="C37" s="4" t="s">
        <v>149</v>
      </c>
      <c r="D37" s="11" t="s">
        <v>16</v>
      </c>
      <c r="E37" s="4" t="s">
        <v>150</v>
      </c>
      <c r="F37" s="4" t="s">
        <v>81</v>
      </c>
      <c r="G37" s="14" t="s">
        <v>62</v>
      </c>
      <c r="H37" s="6" t="s">
        <v>147</v>
      </c>
      <c r="I37" s="14" t="s">
        <v>22</v>
      </c>
      <c r="J37" s="12" t="s">
        <v>64</v>
      </c>
      <c r="K37" s="14" t="s">
        <v>65</v>
      </c>
      <c r="L37" s="14" t="s">
        <v>66</v>
      </c>
      <c r="M37" s="12" t="s">
        <v>11</v>
      </c>
      <c r="N37" s="12" t="s">
        <v>9</v>
      </c>
    </row>
    <row r="38" spans="1:14" ht="63.75">
      <c r="A38">
        <f t="shared" si="0"/>
        <v>21</v>
      </c>
      <c r="B38" s="7" t="s">
        <v>151</v>
      </c>
      <c r="C38" s="4" t="s">
        <v>152</v>
      </c>
      <c r="D38" s="11" t="s">
        <v>16</v>
      </c>
      <c r="E38" s="4" t="s">
        <v>153</v>
      </c>
      <c r="F38" s="4" t="s">
        <v>81</v>
      </c>
      <c r="G38" s="14" t="s">
        <v>62</v>
      </c>
      <c r="H38" s="6" t="s">
        <v>147</v>
      </c>
      <c r="I38" s="14" t="s">
        <v>22</v>
      </c>
      <c r="J38" s="12" t="s">
        <v>64</v>
      </c>
      <c r="K38" s="14" t="s">
        <v>65</v>
      </c>
      <c r="L38" s="14" t="s">
        <v>66</v>
      </c>
      <c r="M38" s="12" t="s">
        <v>11</v>
      </c>
      <c r="N38" s="12" t="s">
        <v>9</v>
      </c>
    </row>
    <row r="39" spans="1:14" ht="51">
      <c r="A39">
        <f t="shared" si="0"/>
        <v>22</v>
      </c>
      <c r="B39" s="7" t="s">
        <v>154</v>
      </c>
      <c r="C39" s="4" t="s">
        <v>155</v>
      </c>
      <c r="D39" s="11" t="s">
        <v>18</v>
      </c>
      <c r="E39" s="4" t="s">
        <v>156</v>
      </c>
      <c r="F39" s="4" t="s">
        <v>81</v>
      </c>
      <c r="G39" s="12" t="s">
        <v>157</v>
      </c>
      <c r="H39" s="4" t="s">
        <v>77</v>
      </c>
      <c r="I39" s="12" t="s">
        <v>1</v>
      </c>
      <c r="J39" s="12" t="s">
        <v>64</v>
      </c>
      <c r="K39" s="14" t="s">
        <v>65</v>
      </c>
      <c r="L39" s="14" t="s">
        <v>66</v>
      </c>
      <c r="M39" s="12" t="s">
        <v>11</v>
      </c>
      <c r="N39" s="12" t="s">
        <v>9</v>
      </c>
    </row>
    <row r="40" spans="1:14" ht="205.5">
      <c r="A40">
        <f t="shared" si="0"/>
        <v>23</v>
      </c>
      <c r="B40" s="7" t="s">
        <v>158</v>
      </c>
      <c r="C40" s="4" t="s">
        <v>159</v>
      </c>
      <c r="D40" s="11" t="s">
        <v>18</v>
      </c>
      <c r="E40" s="4" t="s">
        <v>160</v>
      </c>
      <c r="F40" s="4" t="s">
        <v>161</v>
      </c>
      <c r="G40" s="12" t="s">
        <v>62</v>
      </c>
      <c r="H40" s="4" t="s">
        <v>162</v>
      </c>
      <c r="I40" s="12" t="s">
        <v>1</v>
      </c>
      <c r="J40" s="12" t="s">
        <v>163</v>
      </c>
      <c r="K40" s="12" t="s">
        <v>65</v>
      </c>
      <c r="L40" s="12" t="s">
        <v>164</v>
      </c>
      <c r="M40" s="12" t="s">
        <v>11</v>
      </c>
      <c r="N40" s="12" t="s">
        <v>3</v>
      </c>
    </row>
    <row r="41" spans="1:14" ht="89.25">
      <c r="A41">
        <f t="shared" si="0"/>
        <v>24</v>
      </c>
      <c r="B41" s="7" t="s">
        <v>165</v>
      </c>
      <c r="C41" s="4" t="s">
        <v>166</v>
      </c>
      <c r="D41" s="11" t="s">
        <v>18</v>
      </c>
      <c r="E41" s="4" t="s">
        <v>167</v>
      </c>
      <c r="F41" s="4" t="s">
        <v>168</v>
      </c>
      <c r="G41" s="12" t="s">
        <v>62</v>
      </c>
      <c r="H41" s="4" t="s">
        <v>169</v>
      </c>
      <c r="I41" s="12" t="s">
        <v>1</v>
      </c>
      <c r="J41" s="12" t="s">
        <v>163</v>
      </c>
      <c r="K41" s="12" t="s">
        <v>65</v>
      </c>
      <c r="L41" s="12" t="s">
        <v>164</v>
      </c>
      <c r="M41" s="12" t="s">
        <v>11</v>
      </c>
      <c r="N41" s="12" t="s">
        <v>3</v>
      </c>
    </row>
    <row r="42" spans="1:14" ht="89.25">
      <c r="A42">
        <f t="shared" si="0"/>
        <v>25</v>
      </c>
      <c r="B42" s="7" t="s">
        <v>170</v>
      </c>
      <c r="C42" s="4" t="s">
        <v>171</v>
      </c>
      <c r="D42" s="11" t="s">
        <v>18</v>
      </c>
      <c r="E42" s="4" t="s">
        <v>172</v>
      </c>
      <c r="F42" s="4" t="s">
        <v>173</v>
      </c>
      <c r="G42" s="12" t="s">
        <v>62</v>
      </c>
      <c r="H42" s="4" t="s">
        <v>77</v>
      </c>
      <c r="I42" s="12" t="s">
        <v>1</v>
      </c>
      <c r="J42" s="12" t="s">
        <v>163</v>
      </c>
      <c r="K42" s="12" t="s">
        <v>65</v>
      </c>
      <c r="L42" s="12" t="s">
        <v>164</v>
      </c>
      <c r="M42" s="12" t="s">
        <v>11</v>
      </c>
      <c r="N42" s="12" t="s">
        <v>3</v>
      </c>
    </row>
    <row r="43" spans="1:14" ht="127.5">
      <c r="A43">
        <f t="shared" si="0"/>
        <v>26</v>
      </c>
      <c r="B43" s="7" t="s">
        <v>174</v>
      </c>
      <c r="C43" s="4" t="s">
        <v>175</v>
      </c>
      <c r="D43" s="11" t="s">
        <v>18</v>
      </c>
      <c r="E43" s="4" t="s">
        <v>176</v>
      </c>
      <c r="F43" s="4" t="s">
        <v>177</v>
      </c>
      <c r="G43" s="12" t="s">
        <v>62</v>
      </c>
      <c r="H43" s="4" t="s">
        <v>178</v>
      </c>
      <c r="I43" s="12" t="s">
        <v>1</v>
      </c>
      <c r="J43" s="12" t="s">
        <v>163</v>
      </c>
      <c r="K43" s="12" t="s">
        <v>65</v>
      </c>
      <c r="L43" s="12" t="s">
        <v>164</v>
      </c>
      <c r="M43" s="12" t="s">
        <v>11</v>
      </c>
      <c r="N43" s="12" t="s">
        <v>3</v>
      </c>
    </row>
    <row r="44" spans="1:14" ht="63.75">
      <c r="A44">
        <f t="shared" si="0"/>
        <v>27</v>
      </c>
      <c r="B44" s="7" t="s">
        <v>179</v>
      </c>
      <c r="C44" s="4" t="s">
        <v>180</v>
      </c>
      <c r="D44" s="11" t="s">
        <v>16</v>
      </c>
      <c r="E44" s="4" t="s">
        <v>11</v>
      </c>
      <c r="F44" s="4" t="s">
        <v>81</v>
      </c>
      <c r="G44" s="12" t="s">
        <v>62</v>
      </c>
      <c r="H44" s="4" t="s">
        <v>147</v>
      </c>
      <c r="I44" s="12" t="s">
        <v>1</v>
      </c>
      <c r="J44" s="12" t="s">
        <v>163</v>
      </c>
      <c r="K44" s="12" t="s">
        <v>65</v>
      </c>
      <c r="L44" s="12" t="s">
        <v>164</v>
      </c>
      <c r="M44" s="12" t="s">
        <v>11</v>
      </c>
      <c r="N44" s="12" t="s">
        <v>7</v>
      </c>
    </row>
    <row r="45" spans="1:14" ht="76.5">
      <c r="A45">
        <f t="shared" si="0"/>
        <v>28</v>
      </c>
      <c r="B45" s="7" t="s">
        <v>181</v>
      </c>
      <c r="C45" s="4" t="s">
        <v>182</v>
      </c>
      <c r="D45" s="11" t="s">
        <v>18</v>
      </c>
      <c r="E45" s="4" t="s">
        <v>183</v>
      </c>
      <c r="F45" s="4" t="s">
        <v>184</v>
      </c>
      <c r="G45" s="12" t="s">
        <v>62</v>
      </c>
      <c r="H45" s="4" t="s">
        <v>185</v>
      </c>
      <c r="I45" s="12" t="s">
        <v>1</v>
      </c>
      <c r="J45" s="12" t="s">
        <v>163</v>
      </c>
      <c r="K45" s="12" t="s">
        <v>65</v>
      </c>
      <c r="L45" s="12" t="s">
        <v>164</v>
      </c>
      <c r="M45" s="12" t="s">
        <v>11</v>
      </c>
      <c r="N45" s="12" t="s">
        <v>3</v>
      </c>
    </row>
    <row r="46" spans="1:14" ht="76.5">
      <c r="A46">
        <f t="shared" si="0"/>
        <v>29</v>
      </c>
      <c r="B46" s="7" t="s">
        <v>186</v>
      </c>
      <c r="C46" s="4" t="s">
        <v>187</v>
      </c>
      <c r="D46" s="11" t="s">
        <v>16</v>
      </c>
      <c r="E46" s="4" t="s">
        <v>11</v>
      </c>
      <c r="F46" s="4" t="s">
        <v>81</v>
      </c>
      <c r="G46" s="12" t="s">
        <v>62</v>
      </c>
      <c r="H46" s="4" t="s">
        <v>147</v>
      </c>
      <c r="I46" s="12" t="s">
        <v>1</v>
      </c>
      <c r="J46" s="12" t="s">
        <v>163</v>
      </c>
      <c r="K46" s="12" t="s">
        <v>65</v>
      </c>
      <c r="L46" s="12" t="s">
        <v>164</v>
      </c>
      <c r="M46" s="12" t="s">
        <v>11</v>
      </c>
      <c r="N46" s="12" t="s">
        <v>3</v>
      </c>
    </row>
    <row r="47" spans="1:14" ht="127.5">
      <c r="A47">
        <f t="shared" si="0"/>
        <v>30</v>
      </c>
      <c r="B47" s="7" t="s">
        <v>188</v>
      </c>
      <c r="C47" s="4" t="s">
        <v>189</v>
      </c>
      <c r="D47" s="11" t="s">
        <v>18</v>
      </c>
      <c r="E47" s="4" t="s">
        <v>190</v>
      </c>
      <c r="F47" s="4" t="s">
        <v>191</v>
      </c>
      <c r="G47" s="12" t="s">
        <v>62</v>
      </c>
      <c r="H47" s="4" t="s">
        <v>77</v>
      </c>
      <c r="I47" s="12" t="s">
        <v>1</v>
      </c>
      <c r="J47" s="12" t="s">
        <v>163</v>
      </c>
      <c r="K47" s="12" t="s">
        <v>65</v>
      </c>
      <c r="L47" s="12" t="s">
        <v>164</v>
      </c>
      <c r="M47" s="12" t="s">
        <v>11</v>
      </c>
      <c r="N47" s="12" t="s">
        <v>10</v>
      </c>
    </row>
    <row r="48" spans="1:14" ht="102">
      <c r="A48">
        <f t="shared" si="0"/>
        <v>31</v>
      </c>
      <c r="B48" s="7" t="s">
        <v>192</v>
      </c>
      <c r="C48" s="4" t="s">
        <v>193</v>
      </c>
      <c r="D48" s="11" t="s">
        <v>16</v>
      </c>
      <c r="E48" s="4" t="s">
        <v>11</v>
      </c>
      <c r="F48" s="4" t="s">
        <v>81</v>
      </c>
      <c r="G48" s="14" t="s">
        <v>62</v>
      </c>
      <c r="H48" s="6" t="s">
        <v>147</v>
      </c>
      <c r="I48" s="12" t="s">
        <v>1</v>
      </c>
      <c r="J48" s="12" t="s">
        <v>163</v>
      </c>
      <c r="K48" s="14" t="s">
        <v>65</v>
      </c>
      <c r="L48" s="12" t="s">
        <v>164</v>
      </c>
      <c r="M48" s="12" t="s">
        <v>11</v>
      </c>
      <c r="N48" s="14" t="s">
        <v>10</v>
      </c>
    </row>
    <row r="49" spans="1:14" ht="63.75">
      <c r="A49">
        <f t="shared" si="0"/>
        <v>32</v>
      </c>
      <c r="B49" s="7" t="s">
        <v>194</v>
      </c>
      <c r="C49" s="4" t="s">
        <v>195</v>
      </c>
      <c r="D49" s="11" t="s">
        <v>16</v>
      </c>
      <c r="E49" s="4" t="s">
        <v>11</v>
      </c>
      <c r="F49" s="4" t="s">
        <v>81</v>
      </c>
      <c r="G49" s="14" t="s">
        <v>62</v>
      </c>
      <c r="H49" s="6" t="s">
        <v>147</v>
      </c>
      <c r="I49" s="12" t="s">
        <v>1</v>
      </c>
      <c r="J49" s="12" t="s">
        <v>163</v>
      </c>
      <c r="K49" s="14" t="s">
        <v>65</v>
      </c>
      <c r="L49" s="12" t="s">
        <v>164</v>
      </c>
      <c r="M49" s="12" t="s">
        <v>11</v>
      </c>
      <c r="N49" s="14" t="s">
        <v>10</v>
      </c>
    </row>
    <row r="50" spans="1:14" ht="102">
      <c r="A50">
        <f t="shared" ref="A50:A81" si="1">ROW()-17</f>
        <v>33</v>
      </c>
      <c r="B50" s="7" t="s">
        <v>196</v>
      </c>
      <c r="C50" s="4" t="s">
        <v>197</v>
      </c>
      <c r="D50" s="11" t="s">
        <v>18</v>
      </c>
      <c r="E50" s="4" t="s">
        <v>198</v>
      </c>
      <c r="F50" s="4" t="s">
        <v>199</v>
      </c>
      <c r="G50" s="14" t="s">
        <v>62</v>
      </c>
      <c r="H50" s="4" t="s">
        <v>200</v>
      </c>
      <c r="I50" s="12" t="s">
        <v>1</v>
      </c>
      <c r="J50" s="12" t="s">
        <v>201</v>
      </c>
      <c r="K50" s="14" t="s">
        <v>65</v>
      </c>
      <c r="L50" s="14" t="s">
        <v>202</v>
      </c>
      <c r="M50" s="12" t="s">
        <v>11</v>
      </c>
      <c r="N50" s="12" t="s">
        <v>3</v>
      </c>
    </row>
    <row r="51" spans="1:14" ht="63.75">
      <c r="A51">
        <f t="shared" si="1"/>
        <v>34</v>
      </c>
      <c r="B51" s="7" t="s">
        <v>203</v>
      </c>
      <c r="C51" s="4" t="s">
        <v>204</v>
      </c>
      <c r="D51" s="11" t="s">
        <v>16</v>
      </c>
      <c r="E51" s="4" t="s">
        <v>11</v>
      </c>
      <c r="F51" s="4" t="s">
        <v>81</v>
      </c>
      <c r="G51" s="14" t="s">
        <v>62</v>
      </c>
      <c r="H51" s="4" t="s">
        <v>147</v>
      </c>
      <c r="I51" s="12" t="s">
        <v>1</v>
      </c>
      <c r="J51" s="12" t="s">
        <v>201</v>
      </c>
      <c r="K51" s="14" t="s">
        <v>65</v>
      </c>
      <c r="L51" s="14" t="s">
        <v>202</v>
      </c>
      <c r="M51" s="12" t="s">
        <v>11</v>
      </c>
      <c r="N51" s="12" t="s">
        <v>3</v>
      </c>
    </row>
    <row r="52" spans="1:14" ht="102">
      <c r="A52">
        <f t="shared" si="1"/>
        <v>35</v>
      </c>
      <c r="B52" s="7" t="s">
        <v>205</v>
      </c>
      <c r="C52" s="4" t="s">
        <v>206</v>
      </c>
      <c r="D52" s="11" t="s">
        <v>18</v>
      </c>
      <c r="E52" s="4" t="s">
        <v>207</v>
      </c>
      <c r="F52" s="4" t="s">
        <v>81</v>
      </c>
      <c r="G52" s="14" t="s">
        <v>157</v>
      </c>
      <c r="H52" s="4" t="s">
        <v>208</v>
      </c>
      <c r="I52" s="12" t="s">
        <v>1</v>
      </c>
      <c r="J52" s="12" t="s">
        <v>201</v>
      </c>
      <c r="K52" s="14" t="s">
        <v>65</v>
      </c>
      <c r="L52" s="14" t="s">
        <v>202</v>
      </c>
      <c r="M52" s="12" t="s">
        <v>11</v>
      </c>
      <c r="N52" s="12" t="s">
        <v>3</v>
      </c>
    </row>
    <row r="53" spans="1:14" ht="102">
      <c r="A53">
        <f t="shared" si="1"/>
        <v>36</v>
      </c>
      <c r="B53" s="7" t="s">
        <v>209</v>
      </c>
      <c r="C53" s="4" t="s">
        <v>210</v>
      </c>
      <c r="D53" s="11" t="s">
        <v>18</v>
      </c>
      <c r="E53" s="4" t="s">
        <v>211</v>
      </c>
      <c r="F53" s="4" t="s">
        <v>81</v>
      </c>
      <c r="G53" s="14" t="s">
        <v>157</v>
      </c>
      <c r="H53" s="4" t="s">
        <v>212</v>
      </c>
      <c r="I53" s="12" t="s">
        <v>1</v>
      </c>
      <c r="J53" s="12" t="s">
        <v>201</v>
      </c>
      <c r="K53" s="14" t="s">
        <v>65</v>
      </c>
      <c r="L53" s="14" t="s">
        <v>202</v>
      </c>
      <c r="M53" s="12" t="s">
        <v>11</v>
      </c>
      <c r="N53" s="12" t="s">
        <v>3</v>
      </c>
    </row>
    <row r="54" spans="1:14" ht="102">
      <c r="A54">
        <f t="shared" si="1"/>
        <v>37</v>
      </c>
      <c r="B54" s="7" t="s">
        <v>213</v>
      </c>
      <c r="C54" s="4" t="s">
        <v>214</v>
      </c>
      <c r="D54" s="11" t="s">
        <v>16</v>
      </c>
      <c r="E54" s="4" t="s">
        <v>11</v>
      </c>
      <c r="F54" s="4" t="s">
        <v>81</v>
      </c>
      <c r="G54" s="14" t="s">
        <v>157</v>
      </c>
      <c r="H54" s="4" t="s">
        <v>77</v>
      </c>
      <c r="I54" s="12" t="s">
        <v>1</v>
      </c>
      <c r="J54" s="12" t="s">
        <v>201</v>
      </c>
      <c r="K54" s="14" t="s">
        <v>65</v>
      </c>
      <c r="L54" s="14" t="s">
        <v>202</v>
      </c>
      <c r="M54" s="12" t="s">
        <v>11</v>
      </c>
      <c r="N54" s="12" t="s">
        <v>3</v>
      </c>
    </row>
    <row r="55" spans="1:14" ht="102">
      <c r="A55">
        <f t="shared" si="1"/>
        <v>38</v>
      </c>
      <c r="B55" s="7" t="s">
        <v>215</v>
      </c>
      <c r="C55" s="4" t="s">
        <v>216</v>
      </c>
      <c r="D55" s="11" t="s">
        <v>16</v>
      </c>
      <c r="E55" s="4" t="s">
        <v>11</v>
      </c>
      <c r="F55" s="4" t="s">
        <v>81</v>
      </c>
      <c r="G55" s="14" t="s">
        <v>157</v>
      </c>
      <c r="H55" s="4" t="s">
        <v>77</v>
      </c>
      <c r="I55" s="12" t="s">
        <v>1</v>
      </c>
      <c r="J55" s="12" t="s">
        <v>201</v>
      </c>
      <c r="K55" s="14" t="s">
        <v>217</v>
      </c>
      <c r="L55" s="14" t="s">
        <v>202</v>
      </c>
      <c r="M55" s="12" t="s">
        <v>11</v>
      </c>
      <c r="N55" s="12" t="s">
        <v>3</v>
      </c>
    </row>
    <row r="56" spans="1:14" ht="127.5">
      <c r="A56">
        <f t="shared" si="1"/>
        <v>39</v>
      </c>
      <c r="B56" s="7" t="s">
        <v>218</v>
      </c>
      <c r="C56" s="4" t="s">
        <v>219</v>
      </c>
      <c r="D56" s="11" t="s">
        <v>16</v>
      </c>
      <c r="E56" s="4" t="s">
        <v>11</v>
      </c>
      <c r="F56" s="4" t="s">
        <v>81</v>
      </c>
      <c r="G56" s="14" t="s">
        <v>157</v>
      </c>
      <c r="H56" s="4" t="s">
        <v>77</v>
      </c>
      <c r="I56" s="12" t="s">
        <v>1</v>
      </c>
      <c r="J56" s="12" t="s">
        <v>201</v>
      </c>
      <c r="K56" s="14" t="s">
        <v>217</v>
      </c>
      <c r="L56" s="14" t="s">
        <v>202</v>
      </c>
      <c r="M56" s="12" t="s">
        <v>11</v>
      </c>
      <c r="N56" s="12" t="s">
        <v>3</v>
      </c>
    </row>
    <row r="57" spans="1:14" ht="38.25">
      <c r="A57">
        <f t="shared" si="1"/>
        <v>40</v>
      </c>
      <c r="B57" s="7" t="s">
        <v>220</v>
      </c>
      <c r="C57" s="4" t="s">
        <v>221</v>
      </c>
      <c r="D57" s="11" t="s">
        <v>16</v>
      </c>
      <c r="E57" s="4" t="s">
        <v>11</v>
      </c>
      <c r="F57" s="4" t="s">
        <v>81</v>
      </c>
      <c r="G57" s="14" t="s">
        <v>11</v>
      </c>
      <c r="H57" s="4" t="s">
        <v>77</v>
      </c>
      <c r="I57" s="14" t="s">
        <v>21</v>
      </c>
      <c r="J57" s="12" t="s">
        <v>163</v>
      </c>
      <c r="K57" s="14" t="s">
        <v>217</v>
      </c>
      <c r="L57" s="12" t="s">
        <v>164</v>
      </c>
      <c r="M57" s="12" t="s">
        <v>11</v>
      </c>
      <c r="N57" s="12" t="s">
        <v>9</v>
      </c>
    </row>
    <row r="58" spans="1:14" ht="256.5">
      <c r="A58">
        <f t="shared" si="1"/>
        <v>41</v>
      </c>
      <c r="B58" s="34" t="s">
        <v>222</v>
      </c>
      <c r="C58" s="4" t="s">
        <v>223</v>
      </c>
      <c r="D58" s="11" t="s">
        <v>18</v>
      </c>
      <c r="E58" s="4" t="s">
        <v>224</v>
      </c>
      <c r="F58" s="4" t="s">
        <v>81</v>
      </c>
      <c r="G58" s="14" t="s">
        <v>62</v>
      </c>
      <c r="H58" s="4" t="s">
        <v>225</v>
      </c>
      <c r="I58" s="12" t="s">
        <v>1</v>
      </c>
      <c r="J58" s="14" t="s">
        <v>226</v>
      </c>
      <c r="K58" s="14" t="s">
        <v>217</v>
      </c>
      <c r="L58" s="12" t="s">
        <v>11</v>
      </c>
      <c r="M58" s="12" t="s">
        <v>11</v>
      </c>
      <c r="N58" s="12" t="s">
        <v>9</v>
      </c>
    </row>
    <row r="59" spans="1:14" ht="76.5">
      <c r="A59">
        <f t="shared" si="1"/>
        <v>42</v>
      </c>
      <c r="B59" s="7" t="s">
        <v>227</v>
      </c>
      <c r="C59" s="4" t="s">
        <v>228</v>
      </c>
      <c r="D59" s="11" t="s">
        <v>18</v>
      </c>
      <c r="E59" s="4" t="s">
        <v>229</v>
      </c>
      <c r="F59" s="4" t="s">
        <v>81</v>
      </c>
      <c r="G59" s="14" t="s">
        <v>62</v>
      </c>
      <c r="H59" s="4" t="s">
        <v>77</v>
      </c>
      <c r="I59" s="12" t="s">
        <v>11</v>
      </c>
      <c r="J59" s="12" t="s">
        <v>230</v>
      </c>
      <c r="K59" s="14" t="s">
        <v>217</v>
      </c>
      <c r="L59" s="12" t="s">
        <v>11</v>
      </c>
      <c r="M59" s="12" t="s">
        <v>11</v>
      </c>
      <c r="N59" s="12" t="s">
        <v>9</v>
      </c>
    </row>
    <row r="60" spans="1:14" ht="63.75">
      <c r="A60">
        <f t="shared" si="1"/>
        <v>43</v>
      </c>
      <c r="B60" s="7" t="s">
        <v>231</v>
      </c>
      <c r="C60" s="4" t="s">
        <v>232</v>
      </c>
      <c r="D60" s="11" t="s">
        <v>16</v>
      </c>
      <c r="E60" s="4" t="s">
        <v>11</v>
      </c>
      <c r="F60" s="4" t="s">
        <v>81</v>
      </c>
      <c r="G60" s="14" t="s">
        <v>62</v>
      </c>
      <c r="H60" s="4" t="s">
        <v>77</v>
      </c>
      <c r="I60" s="12" t="s">
        <v>21</v>
      </c>
      <c r="J60" s="12" t="s">
        <v>163</v>
      </c>
      <c r="K60" s="12" t="s">
        <v>11</v>
      </c>
      <c r="L60" s="12" t="s">
        <v>164</v>
      </c>
      <c r="M60" s="12" t="s">
        <v>11</v>
      </c>
      <c r="N60" s="12" t="s">
        <v>9</v>
      </c>
    </row>
    <row r="61" spans="1:14" ht="63.75">
      <c r="A61">
        <f t="shared" si="1"/>
        <v>44</v>
      </c>
      <c r="B61" s="7" t="s">
        <v>233</v>
      </c>
      <c r="C61" s="4" t="s">
        <v>234</v>
      </c>
      <c r="D61" s="11" t="s">
        <v>16</v>
      </c>
      <c r="E61" s="4" t="s">
        <v>11</v>
      </c>
      <c r="F61" s="4" t="s">
        <v>81</v>
      </c>
      <c r="G61" s="14" t="s">
        <v>62</v>
      </c>
      <c r="H61" s="4" t="s">
        <v>77</v>
      </c>
      <c r="I61" s="12" t="s">
        <v>21</v>
      </c>
      <c r="J61" s="12" t="s">
        <v>163</v>
      </c>
      <c r="K61" s="12" t="s">
        <v>11</v>
      </c>
      <c r="L61" s="12" t="s">
        <v>164</v>
      </c>
      <c r="M61" s="12" t="s">
        <v>11</v>
      </c>
      <c r="N61" s="12" t="s">
        <v>9</v>
      </c>
    </row>
    <row r="62" spans="1:14" ht="63.75">
      <c r="A62">
        <f t="shared" si="1"/>
        <v>45</v>
      </c>
      <c r="B62" s="7" t="s">
        <v>235</v>
      </c>
      <c r="C62" s="4" t="s">
        <v>236</v>
      </c>
      <c r="D62" s="11" t="s">
        <v>16</v>
      </c>
      <c r="E62" s="4" t="s">
        <v>11</v>
      </c>
      <c r="F62" s="4" t="s">
        <v>81</v>
      </c>
      <c r="G62" s="14" t="s">
        <v>62</v>
      </c>
      <c r="H62" s="4" t="s">
        <v>77</v>
      </c>
      <c r="I62" s="12" t="s">
        <v>21</v>
      </c>
      <c r="J62" s="12" t="s">
        <v>163</v>
      </c>
      <c r="K62" s="12" t="s">
        <v>11</v>
      </c>
      <c r="L62" s="12" t="s">
        <v>164</v>
      </c>
      <c r="M62" s="12" t="s">
        <v>11</v>
      </c>
      <c r="N62" s="12" t="s">
        <v>9</v>
      </c>
    </row>
    <row r="63" spans="1:14" ht="38.25">
      <c r="A63">
        <f t="shared" si="1"/>
        <v>46</v>
      </c>
      <c r="B63" s="7" t="s">
        <v>237</v>
      </c>
      <c r="C63" s="4" t="s">
        <v>238</v>
      </c>
      <c r="D63" s="11" t="s">
        <v>16</v>
      </c>
      <c r="E63" s="4" t="s">
        <v>11</v>
      </c>
      <c r="F63" s="4" t="s">
        <v>81</v>
      </c>
      <c r="G63" s="14" t="s">
        <v>62</v>
      </c>
      <c r="H63" s="4" t="s">
        <v>77</v>
      </c>
      <c r="I63" s="12" t="s">
        <v>21</v>
      </c>
      <c r="J63" s="12" t="s">
        <v>163</v>
      </c>
      <c r="K63" s="12" t="s">
        <v>11</v>
      </c>
      <c r="L63" s="12" t="s">
        <v>164</v>
      </c>
      <c r="M63" s="12" t="s">
        <v>11</v>
      </c>
      <c r="N63" s="12" t="s">
        <v>9</v>
      </c>
    </row>
    <row r="64" spans="1:14" ht="38.25">
      <c r="A64">
        <f t="shared" si="1"/>
        <v>47</v>
      </c>
      <c r="B64" s="7" t="s">
        <v>239</v>
      </c>
      <c r="C64" s="4" t="s">
        <v>240</v>
      </c>
      <c r="D64" s="11" t="s">
        <v>16</v>
      </c>
      <c r="E64" s="4" t="s">
        <v>11</v>
      </c>
      <c r="F64" s="4" t="s">
        <v>81</v>
      </c>
      <c r="G64" s="14" t="s">
        <v>62</v>
      </c>
      <c r="H64" s="4" t="s">
        <v>77</v>
      </c>
      <c r="I64" s="12" t="s">
        <v>21</v>
      </c>
      <c r="J64" s="12" t="s">
        <v>163</v>
      </c>
      <c r="K64" s="12" t="s">
        <v>11</v>
      </c>
      <c r="L64" s="12" t="s">
        <v>164</v>
      </c>
      <c r="M64" s="12" t="s">
        <v>11</v>
      </c>
      <c r="N64" s="12" t="s">
        <v>9</v>
      </c>
    </row>
    <row r="65" spans="1:14" ht="38.25">
      <c r="A65">
        <f t="shared" si="1"/>
        <v>48</v>
      </c>
      <c r="B65" s="7" t="s">
        <v>241</v>
      </c>
      <c r="C65" s="4" t="s">
        <v>242</v>
      </c>
      <c r="D65" s="11" t="s">
        <v>16</v>
      </c>
      <c r="E65" s="4" t="s">
        <v>11</v>
      </c>
      <c r="F65" s="4" t="s">
        <v>81</v>
      </c>
      <c r="G65" s="14" t="s">
        <v>62</v>
      </c>
      <c r="H65" s="4" t="s">
        <v>77</v>
      </c>
      <c r="I65" s="12" t="s">
        <v>21</v>
      </c>
      <c r="J65" s="12" t="s">
        <v>163</v>
      </c>
      <c r="K65" s="12" t="s">
        <v>11</v>
      </c>
      <c r="L65" s="12" t="s">
        <v>164</v>
      </c>
      <c r="M65" s="12" t="s">
        <v>11</v>
      </c>
      <c r="N65" s="12" t="s">
        <v>9</v>
      </c>
    </row>
    <row r="66" spans="1:14" ht="63.75">
      <c r="A66">
        <f t="shared" si="1"/>
        <v>49</v>
      </c>
      <c r="B66" s="7" t="s">
        <v>243</v>
      </c>
      <c r="C66" s="4" t="s">
        <v>244</v>
      </c>
      <c r="D66" s="11" t="s">
        <v>16</v>
      </c>
      <c r="E66" s="4" t="s">
        <v>11</v>
      </c>
      <c r="F66" s="4" t="s">
        <v>81</v>
      </c>
      <c r="G66" s="14" t="s">
        <v>62</v>
      </c>
      <c r="H66" s="4" t="s">
        <v>77</v>
      </c>
      <c r="I66" s="12" t="s">
        <v>21</v>
      </c>
      <c r="J66" s="12" t="s">
        <v>163</v>
      </c>
      <c r="K66" s="12" t="s">
        <v>11</v>
      </c>
      <c r="L66" s="12" t="s">
        <v>164</v>
      </c>
      <c r="M66" s="12" t="s">
        <v>11</v>
      </c>
      <c r="N66" s="12" t="s">
        <v>9</v>
      </c>
    </row>
    <row r="67" spans="1:14" ht="76.5">
      <c r="A67">
        <f t="shared" si="1"/>
        <v>50</v>
      </c>
      <c r="B67" s="34" t="s">
        <v>245</v>
      </c>
      <c r="C67" s="4" t="s">
        <v>246</v>
      </c>
      <c r="D67" s="11" t="s">
        <v>18</v>
      </c>
      <c r="E67" s="4" t="s">
        <v>11</v>
      </c>
      <c r="F67" s="4" t="s">
        <v>81</v>
      </c>
      <c r="G67" s="14" t="s">
        <v>11</v>
      </c>
      <c r="H67" s="4" t="s">
        <v>247</v>
      </c>
      <c r="I67" s="12" t="s">
        <v>11</v>
      </c>
      <c r="J67" s="14" t="s">
        <v>11</v>
      </c>
      <c r="K67" s="12" t="s">
        <v>11</v>
      </c>
      <c r="L67" s="12" t="s">
        <v>11</v>
      </c>
      <c r="M67" s="12" t="s">
        <v>11</v>
      </c>
      <c r="N67" s="12" t="s">
        <v>9</v>
      </c>
    </row>
    <row r="68" spans="1:14" ht="63.75">
      <c r="A68">
        <f t="shared" si="1"/>
        <v>51</v>
      </c>
      <c r="B68" s="34" t="s">
        <v>248</v>
      </c>
      <c r="C68" s="4" t="s">
        <v>249</v>
      </c>
      <c r="D68" s="11" t="s">
        <v>18</v>
      </c>
      <c r="E68" s="4" t="s">
        <v>11</v>
      </c>
      <c r="F68" s="4" t="s">
        <v>81</v>
      </c>
      <c r="G68" s="14" t="s">
        <v>11</v>
      </c>
      <c r="H68" s="4" t="s">
        <v>250</v>
      </c>
      <c r="I68" s="12" t="s">
        <v>11</v>
      </c>
      <c r="J68" s="14" t="s">
        <v>11</v>
      </c>
      <c r="K68" s="12" t="s">
        <v>11</v>
      </c>
      <c r="L68" s="12" t="s">
        <v>11</v>
      </c>
      <c r="M68" s="12" t="s">
        <v>11</v>
      </c>
      <c r="N68" s="12" t="s">
        <v>9</v>
      </c>
    </row>
    <row r="69" spans="1:14" ht="38.25">
      <c r="A69">
        <f t="shared" si="1"/>
        <v>52</v>
      </c>
      <c r="B69" s="34" t="s">
        <v>251</v>
      </c>
      <c r="C69" s="4" t="s">
        <v>252</v>
      </c>
      <c r="D69" s="11" t="s">
        <v>18</v>
      </c>
      <c r="E69" s="4" t="s">
        <v>11</v>
      </c>
      <c r="F69" s="4" t="s">
        <v>81</v>
      </c>
      <c r="G69" s="14" t="s">
        <v>11</v>
      </c>
      <c r="H69" s="4" t="s">
        <v>253</v>
      </c>
      <c r="I69" s="12" t="s">
        <v>11</v>
      </c>
      <c r="J69" s="14" t="s">
        <v>11</v>
      </c>
      <c r="K69" s="12" t="s">
        <v>11</v>
      </c>
      <c r="L69" s="12" t="s">
        <v>11</v>
      </c>
      <c r="M69" s="12" t="s">
        <v>11</v>
      </c>
      <c r="N69" s="12" t="s">
        <v>9</v>
      </c>
    </row>
    <row r="70" spans="1:14" ht="192.75">
      <c r="A70">
        <f t="shared" si="1"/>
        <v>53</v>
      </c>
      <c r="B70" s="34" t="s">
        <v>254</v>
      </c>
      <c r="C70" s="4" t="s">
        <v>255</v>
      </c>
      <c r="D70" s="11" t="s">
        <v>18</v>
      </c>
      <c r="E70" s="4" t="s">
        <v>11</v>
      </c>
      <c r="F70" s="4" t="s">
        <v>81</v>
      </c>
      <c r="G70" s="14" t="s">
        <v>11</v>
      </c>
      <c r="H70" s="4" t="s">
        <v>256</v>
      </c>
      <c r="I70" s="12" t="s">
        <v>11</v>
      </c>
      <c r="J70" s="14" t="s">
        <v>11</v>
      </c>
      <c r="K70" s="12" t="s">
        <v>11</v>
      </c>
      <c r="L70" s="12" t="s">
        <v>11</v>
      </c>
      <c r="M70" s="12" t="s">
        <v>11</v>
      </c>
      <c r="N70" s="12" t="s">
        <v>3</v>
      </c>
    </row>
    <row r="71" spans="1:14" ht="63.75">
      <c r="A71">
        <f t="shared" si="1"/>
        <v>54</v>
      </c>
      <c r="B71" s="34" t="s">
        <v>257</v>
      </c>
      <c r="C71" s="4" t="s">
        <v>258</v>
      </c>
      <c r="D71" s="11" t="s">
        <v>18</v>
      </c>
      <c r="E71" s="4" t="s">
        <v>11</v>
      </c>
      <c r="F71" s="4" t="s">
        <v>81</v>
      </c>
      <c r="G71" s="14" t="s">
        <v>11</v>
      </c>
      <c r="H71" s="6" t="s">
        <v>259</v>
      </c>
      <c r="I71" s="12" t="s">
        <v>11</v>
      </c>
      <c r="J71" s="14" t="s">
        <v>11</v>
      </c>
      <c r="K71" s="12" t="s">
        <v>11</v>
      </c>
      <c r="L71" s="12" t="s">
        <v>11</v>
      </c>
      <c r="M71" s="12" t="s">
        <v>11</v>
      </c>
      <c r="N71" s="12" t="s">
        <v>3</v>
      </c>
    </row>
    <row r="72" spans="1:14" ht="38.25">
      <c r="A72">
        <f t="shared" si="1"/>
        <v>55</v>
      </c>
      <c r="B72" s="34" t="s">
        <v>260</v>
      </c>
      <c r="C72" s="4" t="s">
        <v>261</v>
      </c>
      <c r="D72" s="11" t="s">
        <v>18</v>
      </c>
      <c r="E72" s="4" t="s">
        <v>11</v>
      </c>
      <c r="F72" s="4" t="s">
        <v>81</v>
      </c>
      <c r="G72" s="14" t="s">
        <v>11</v>
      </c>
      <c r="H72" s="6" t="s">
        <v>259</v>
      </c>
      <c r="I72" s="12" t="s">
        <v>11</v>
      </c>
      <c r="J72" s="14" t="s">
        <v>11</v>
      </c>
      <c r="K72" s="12" t="s">
        <v>11</v>
      </c>
      <c r="L72" s="12" t="s">
        <v>11</v>
      </c>
      <c r="M72" s="12" t="s">
        <v>11</v>
      </c>
      <c r="N72" s="12" t="s">
        <v>3</v>
      </c>
    </row>
    <row r="73" spans="1:14" ht="333">
      <c r="A73">
        <f t="shared" si="1"/>
        <v>56</v>
      </c>
      <c r="B73" s="34" t="s">
        <v>262</v>
      </c>
      <c r="C73" s="4" t="s">
        <v>263</v>
      </c>
      <c r="D73" s="11" t="s">
        <v>18</v>
      </c>
      <c r="E73" s="4" t="s">
        <v>11</v>
      </c>
      <c r="F73" s="4" t="s">
        <v>81</v>
      </c>
      <c r="G73" s="14" t="s">
        <v>11</v>
      </c>
      <c r="H73" s="4" t="s">
        <v>264</v>
      </c>
      <c r="I73" s="12" t="s">
        <v>11</v>
      </c>
      <c r="J73" s="14" t="s">
        <v>11</v>
      </c>
      <c r="K73" s="12" t="s">
        <v>11</v>
      </c>
      <c r="L73" s="12" t="s">
        <v>11</v>
      </c>
      <c r="M73" s="12" t="s">
        <v>11</v>
      </c>
      <c r="N73" s="12" t="s">
        <v>3</v>
      </c>
    </row>
    <row r="74" spans="1:14" ht="51">
      <c r="A74">
        <f t="shared" si="1"/>
        <v>57</v>
      </c>
      <c r="B74" s="34" t="s">
        <v>265</v>
      </c>
      <c r="C74" s="4" t="s">
        <v>266</v>
      </c>
      <c r="D74" s="11" t="s">
        <v>18</v>
      </c>
      <c r="E74" s="4" t="s">
        <v>11</v>
      </c>
      <c r="F74" s="4" t="s">
        <v>81</v>
      </c>
      <c r="G74" s="14" t="s">
        <v>11</v>
      </c>
      <c r="H74" s="4" t="s">
        <v>77</v>
      </c>
      <c r="I74" s="12" t="s">
        <v>11</v>
      </c>
      <c r="J74" s="14" t="s">
        <v>11</v>
      </c>
      <c r="K74" s="12" t="s">
        <v>11</v>
      </c>
      <c r="L74" s="12" t="s">
        <v>11</v>
      </c>
      <c r="M74" s="12" t="s">
        <v>11</v>
      </c>
      <c r="N74" s="12" t="s">
        <v>3</v>
      </c>
    </row>
    <row r="75" spans="1:14" ht="76.5">
      <c r="A75">
        <f t="shared" si="1"/>
        <v>58</v>
      </c>
      <c r="B75" s="7" t="s">
        <v>267</v>
      </c>
      <c r="C75" s="4" t="s">
        <v>268</v>
      </c>
      <c r="D75" s="11" t="s">
        <v>18</v>
      </c>
      <c r="E75" s="4" t="s">
        <v>11</v>
      </c>
      <c r="F75" s="4" t="s">
        <v>81</v>
      </c>
      <c r="G75" s="14" t="s">
        <v>62</v>
      </c>
      <c r="H75" s="6" t="s">
        <v>259</v>
      </c>
      <c r="I75" s="12" t="s">
        <v>11</v>
      </c>
      <c r="J75" s="6" t="s">
        <v>97</v>
      </c>
      <c r="K75" s="12" t="s">
        <v>11</v>
      </c>
      <c r="L75" s="14" t="s">
        <v>66</v>
      </c>
      <c r="M75" s="12" t="s">
        <v>11</v>
      </c>
      <c r="N75" s="12" t="s">
        <v>9</v>
      </c>
    </row>
    <row r="76" spans="1:14" ht="89.25">
      <c r="A76">
        <f t="shared" si="1"/>
        <v>59</v>
      </c>
      <c r="B76" s="7" t="s">
        <v>269</v>
      </c>
      <c r="C76" s="4" t="s">
        <v>270</v>
      </c>
      <c r="D76" s="11" t="s">
        <v>18</v>
      </c>
      <c r="E76" s="4" t="s">
        <v>11</v>
      </c>
      <c r="F76" s="4" t="s">
        <v>81</v>
      </c>
      <c r="G76" s="14" t="s">
        <v>62</v>
      </c>
      <c r="H76" s="6" t="s">
        <v>259</v>
      </c>
      <c r="I76" s="12" t="s">
        <v>11</v>
      </c>
      <c r="J76" s="6" t="s">
        <v>97</v>
      </c>
      <c r="K76" s="12" t="s">
        <v>11</v>
      </c>
      <c r="L76" s="14" t="s">
        <v>66</v>
      </c>
      <c r="M76" s="12" t="s">
        <v>11</v>
      </c>
      <c r="N76" s="12" t="s">
        <v>9</v>
      </c>
    </row>
    <row r="77" spans="1:14" ht="76.5">
      <c r="A77">
        <f t="shared" si="1"/>
        <v>60</v>
      </c>
      <c r="B77" s="7" t="s">
        <v>271</v>
      </c>
      <c r="C77" s="4" t="s">
        <v>272</v>
      </c>
      <c r="D77" s="11" t="s">
        <v>18</v>
      </c>
      <c r="E77" s="4" t="s">
        <v>11</v>
      </c>
      <c r="F77" s="4" t="s">
        <v>81</v>
      </c>
      <c r="G77" s="14" t="s">
        <v>62</v>
      </c>
      <c r="H77" s="6" t="s">
        <v>259</v>
      </c>
      <c r="I77" s="12" t="s">
        <v>11</v>
      </c>
      <c r="J77" s="6" t="s">
        <v>97</v>
      </c>
      <c r="K77" s="12" t="s">
        <v>11</v>
      </c>
      <c r="L77" s="14" t="s">
        <v>66</v>
      </c>
      <c r="M77" s="12" t="s">
        <v>11</v>
      </c>
      <c r="N77" s="12" t="s">
        <v>9</v>
      </c>
    </row>
    <row r="78" spans="1:14" ht="180">
      <c r="A78">
        <f t="shared" si="1"/>
        <v>61</v>
      </c>
      <c r="B78" s="7" t="s">
        <v>273</v>
      </c>
      <c r="C78" s="4" t="s">
        <v>274</v>
      </c>
      <c r="D78" s="11" t="s">
        <v>18</v>
      </c>
      <c r="E78" s="4" t="s">
        <v>11</v>
      </c>
      <c r="F78" s="4" t="s">
        <v>81</v>
      </c>
      <c r="G78" s="14" t="s">
        <v>62</v>
      </c>
      <c r="H78" s="4" t="s">
        <v>275</v>
      </c>
      <c r="I78" s="12" t="s">
        <v>11</v>
      </c>
      <c r="J78" s="14" t="s">
        <v>11</v>
      </c>
      <c r="K78" s="12" t="s">
        <v>11</v>
      </c>
      <c r="L78" s="12" t="s">
        <v>11</v>
      </c>
      <c r="M78" s="12" t="s">
        <v>11</v>
      </c>
      <c r="N78" s="12" t="s">
        <v>9</v>
      </c>
    </row>
    <row r="79" spans="1:14" ht="14.25">
      <c r="A79">
        <f t="shared" si="1"/>
        <v>62</v>
      </c>
      <c r="B79" s="34" t="s">
        <v>276</v>
      </c>
      <c r="C79" s="4" t="s">
        <v>277</v>
      </c>
      <c r="D79" s="13" t="s">
        <v>11</v>
      </c>
      <c r="E79" s="4" t="s">
        <v>11</v>
      </c>
      <c r="F79" s="4" t="s">
        <v>81</v>
      </c>
      <c r="G79" s="14" t="s">
        <v>11</v>
      </c>
      <c r="H79" s="4" t="s">
        <v>77</v>
      </c>
      <c r="I79" s="12" t="s">
        <v>11</v>
      </c>
      <c r="J79" s="14" t="s">
        <v>11</v>
      </c>
      <c r="K79" s="12" t="s">
        <v>11</v>
      </c>
      <c r="L79" s="12" t="s">
        <v>11</v>
      </c>
      <c r="M79" s="12" t="s">
        <v>11</v>
      </c>
      <c r="N79" s="14" t="s">
        <v>11</v>
      </c>
    </row>
    <row r="80" spans="1:14" ht="25.5">
      <c r="A80">
        <f t="shared" si="1"/>
        <v>63</v>
      </c>
      <c r="B80" s="34" t="s">
        <v>278</v>
      </c>
      <c r="C80" s="4" t="s">
        <v>279</v>
      </c>
      <c r="D80" s="13" t="s">
        <v>11</v>
      </c>
      <c r="E80" s="4" t="s">
        <v>11</v>
      </c>
      <c r="F80" s="4" t="s">
        <v>81</v>
      </c>
      <c r="G80" s="14" t="s">
        <v>11</v>
      </c>
      <c r="H80" s="4" t="s">
        <v>77</v>
      </c>
      <c r="I80" s="12" t="s">
        <v>11</v>
      </c>
      <c r="J80" s="14" t="s">
        <v>11</v>
      </c>
      <c r="K80" s="12" t="s">
        <v>11</v>
      </c>
      <c r="L80" s="12" t="s">
        <v>11</v>
      </c>
      <c r="M80" s="12" t="s">
        <v>11</v>
      </c>
      <c r="N80" s="14" t="s">
        <v>11</v>
      </c>
    </row>
    <row r="81" spans="1:14" ht="25.5">
      <c r="A81">
        <f t="shared" si="1"/>
        <v>64</v>
      </c>
      <c r="B81" s="34" t="s">
        <v>280</v>
      </c>
      <c r="C81" s="4" t="s">
        <v>281</v>
      </c>
      <c r="D81" s="13" t="s">
        <v>11</v>
      </c>
      <c r="E81" s="4" t="s">
        <v>11</v>
      </c>
      <c r="F81" s="4" t="s">
        <v>81</v>
      </c>
      <c r="G81" s="14" t="s">
        <v>11</v>
      </c>
      <c r="H81" s="4" t="s">
        <v>77</v>
      </c>
      <c r="I81" s="12" t="s">
        <v>11</v>
      </c>
      <c r="J81" s="14" t="s">
        <v>11</v>
      </c>
      <c r="K81" s="12" t="s">
        <v>11</v>
      </c>
      <c r="L81" s="12" t="s">
        <v>11</v>
      </c>
      <c r="M81" s="12" t="s">
        <v>11</v>
      </c>
      <c r="N81" s="14" t="s">
        <v>11</v>
      </c>
    </row>
    <row r="82" spans="1:14" ht="51">
      <c r="A82">
        <f t="shared" ref="A82:A108" si="2">ROW()-17</f>
        <v>65</v>
      </c>
      <c r="B82" s="7" t="s">
        <v>282</v>
      </c>
      <c r="C82" s="4" t="s">
        <v>283</v>
      </c>
      <c r="D82" s="13" t="s">
        <v>11</v>
      </c>
      <c r="E82" s="4" t="s">
        <v>11</v>
      </c>
      <c r="F82" s="4" t="s">
        <v>81</v>
      </c>
      <c r="G82" s="14" t="s">
        <v>11</v>
      </c>
      <c r="H82" s="4" t="s">
        <v>77</v>
      </c>
      <c r="I82" s="12" t="s">
        <v>11</v>
      </c>
      <c r="J82" s="14" t="s">
        <v>11</v>
      </c>
      <c r="K82" s="12" t="s">
        <v>11</v>
      </c>
      <c r="L82" s="12" t="s">
        <v>11</v>
      </c>
      <c r="M82" s="12" t="s">
        <v>11</v>
      </c>
      <c r="N82" s="14" t="s">
        <v>11</v>
      </c>
    </row>
    <row r="83" spans="1:14" ht="76.5">
      <c r="A83">
        <f t="shared" si="2"/>
        <v>66</v>
      </c>
      <c r="B83" s="7" t="s">
        <v>284</v>
      </c>
      <c r="C83" s="4" t="s">
        <v>285</v>
      </c>
      <c r="D83" s="13" t="s">
        <v>11</v>
      </c>
      <c r="E83" s="4" t="s">
        <v>11</v>
      </c>
      <c r="F83" s="4" t="s">
        <v>81</v>
      </c>
      <c r="G83" s="14" t="s">
        <v>11</v>
      </c>
      <c r="H83" s="4" t="s">
        <v>77</v>
      </c>
      <c r="I83" s="12" t="s">
        <v>11</v>
      </c>
      <c r="J83" s="14" t="s">
        <v>11</v>
      </c>
      <c r="K83" s="12" t="s">
        <v>11</v>
      </c>
      <c r="L83" s="12" t="s">
        <v>11</v>
      </c>
      <c r="M83" s="12" t="s">
        <v>11</v>
      </c>
      <c r="N83" s="14" t="s">
        <v>11</v>
      </c>
    </row>
    <row r="84" spans="1:14" ht="25.5">
      <c r="A84">
        <f t="shared" si="2"/>
        <v>67</v>
      </c>
      <c r="B84" s="34" t="s">
        <v>286</v>
      </c>
      <c r="C84" s="4" t="s">
        <v>287</v>
      </c>
      <c r="D84" s="13" t="s">
        <v>11</v>
      </c>
      <c r="E84" s="4" t="s">
        <v>11</v>
      </c>
      <c r="F84" s="4" t="s">
        <v>81</v>
      </c>
      <c r="G84" s="14" t="s">
        <v>11</v>
      </c>
      <c r="H84" s="4" t="s">
        <v>77</v>
      </c>
      <c r="I84" s="12" t="s">
        <v>11</v>
      </c>
      <c r="J84" s="14" t="s">
        <v>11</v>
      </c>
      <c r="K84" s="12" t="s">
        <v>11</v>
      </c>
      <c r="L84" s="12" t="s">
        <v>11</v>
      </c>
      <c r="M84" s="12" t="s">
        <v>11</v>
      </c>
      <c r="N84" s="14" t="s">
        <v>11</v>
      </c>
    </row>
    <row r="85" spans="1:14" ht="25.5">
      <c r="A85">
        <f t="shared" si="2"/>
        <v>68</v>
      </c>
      <c r="B85" s="34" t="s">
        <v>288</v>
      </c>
      <c r="C85" s="4" t="s">
        <v>289</v>
      </c>
      <c r="D85" s="13" t="s">
        <v>11</v>
      </c>
      <c r="E85" s="4" t="s">
        <v>11</v>
      </c>
      <c r="F85" s="4" t="s">
        <v>81</v>
      </c>
      <c r="G85" s="14" t="s">
        <v>11</v>
      </c>
      <c r="H85" s="4" t="s">
        <v>77</v>
      </c>
      <c r="I85" s="12" t="s">
        <v>11</v>
      </c>
      <c r="J85" s="14" t="s">
        <v>11</v>
      </c>
      <c r="K85" s="12" t="s">
        <v>11</v>
      </c>
      <c r="L85" s="12" t="s">
        <v>11</v>
      </c>
      <c r="M85" s="12" t="s">
        <v>11</v>
      </c>
      <c r="N85" s="14" t="s">
        <v>11</v>
      </c>
    </row>
    <row r="86" spans="1:14" ht="14.25">
      <c r="A86">
        <f t="shared" si="2"/>
        <v>69</v>
      </c>
      <c r="B86" s="34" t="s">
        <v>290</v>
      </c>
      <c r="C86" s="4" t="s">
        <v>291</v>
      </c>
      <c r="D86" s="13" t="s">
        <v>11</v>
      </c>
      <c r="E86" s="4" t="s">
        <v>11</v>
      </c>
      <c r="F86" s="4" t="s">
        <v>81</v>
      </c>
      <c r="G86" s="14" t="s">
        <v>11</v>
      </c>
      <c r="H86" s="4" t="s">
        <v>77</v>
      </c>
      <c r="I86" s="12" t="s">
        <v>11</v>
      </c>
      <c r="J86" s="14" t="s">
        <v>11</v>
      </c>
      <c r="K86" s="12" t="s">
        <v>11</v>
      </c>
      <c r="L86" s="12" t="s">
        <v>11</v>
      </c>
      <c r="M86" s="12" t="s">
        <v>11</v>
      </c>
      <c r="N86" s="14" t="s">
        <v>11</v>
      </c>
    </row>
    <row r="87" spans="1:14" ht="14.25">
      <c r="A87">
        <f t="shared" si="2"/>
        <v>70</v>
      </c>
      <c r="B87" s="7" t="s">
        <v>292</v>
      </c>
      <c r="C87" s="4" t="s">
        <v>293</v>
      </c>
      <c r="D87" s="13" t="s">
        <v>11</v>
      </c>
      <c r="E87" s="4" t="s">
        <v>11</v>
      </c>
      <c r="F87" s="4" t="s">
        <v>81</v>
      </c>
      <c r="G87" s="14" t="s">
        <v>11</v>
      </c>
      <c r="H87" s="4" t="s">
        <v>77</v>
      </c>
      <c r="I87" s="12" t="s">
        <v>11</v>
      </c>
      <c r="J87" s="14" t="s">
        <v>11</v>
      </c>
      <c r="K87" s="12" t="s">
        <v>11</v>
      </c>
      <c r="L87" s="12" t="s">
        <v>11</v>
      </c>
      <c r="M87" s="12" t="s">
        <v>11</v>
      </c>
      <c r="N87" s="14" t="s">
        <v>11</v>
      </c>
    </row>
    <row r="88" spans="1:14" ht="25.5">
      <c r="A88">
        <f t="shared" si="2"/>
        <v>71</v>
      </c>
      <c r="B88" s="7" t="s">
        <v>294</v>
      </c>
      <c r="C88" s="4" t="s">
        <v>295</v>
      </c>
      <c r="D88" s="13" t="s">
        <v>11</v>
      </c>
      <c r="E88" s="4" t="s">
        <v>11</v>
      </c>
      <c r="F88" s="4" t="s">
        <v>81</v>
      </c>
      <c r="G88" s="14" t="s">
        <v>11</v>
      </c>
      <c r="H88" s="4" t="s">
        <v>77</v>
      </c>
      <c r="I88" s="12" t="s">
        <v>11</v>
      </c>
      <c r="J88" s="14" t="s">
        <v>11</v>
      </c>
      <c r="K88" s="12" t="s">
        <v>11</v>
      </c>
      <c r="L88" s="12" t="s">
        <v>11</v>
      </c>
      <c r="M88" s="12" t="s">
        <v>11</v>
      </c>
      <c r="N88" s="14" t="s">
        <v>11</v>
      </c>
    </row>
    <row r="89" spans="1:14" ht="25.5">
      <c r="A89">
        <f t="shared" si="2"/>
        <v>72</v>
      </c>
      <c r="B89" s="34" t="s">
        <v>296</v>
      </c>
      <c r="C89" s="4" t="s">
        <v>297</v>
      </c>
      <c r="D89" s="13" t="s">
        <v>11</v>
      </c>
      <c r="E89" s="4" t="s">
        <v>11</v>
      </c>
      <c r="F89" s="4" t="s">
        <v>81</v>
      </c>
      <c r="G89" s="14" t="s">
        <v>11</v>
      </c>
      <c r="H89" s="4" t="s">
        <v>77</v>
      </c>
      <c r="I89" s="12" t="s">
        <v>11</v>
      </c>
      <c r="J89" s="14" t="s">
        <v>11</v>
      </c>
      <c r="K89" s="12" t="s">
        <v>11</v>
      </c>
      <c r="L89" s="12" t="s">
        <v>11</v>
      </c>
      <c r="M89" s="12" t="s">
        <v>11</v>
      </c>
      <c r="N89" s="14" t="s">
        <v>11</v>
      </c>
    </row>
    <row r="90" spans="1:14" ht="38.25">
      <c r="A90">
        <f t="shared" si="2"/>
        <v>73</v>
      </c>
      <c r="B90" s="7" t="s">
        <v>298</v>
      </c>
      <c r="C90" s="4" t="s">
        <v>299</v>
      </c>
      <c r="D90" s="13" t="s">
        <v>11</v>
      </c>
      <c r="E90" s="4" t="s">
        <v>11</v>
      </c>
      <c r="F90" s="4" t="s">
        <v>81</v>
      </c>
      <c r="G90" s="14" t="s">
        <v>11</v>
      </c>
      <c r="H90" s="4" t="s">
        <v>77</v>
      </c>
      <c r="I90" s="12" t="s">
        <v>11</v>
      </c>
      <c r="J90" s="14" t="s">
        <v>11</v>
      </c>
      <c r="K90" s="12" t="s">
        <v>11</v>
      </c>
      <c r="L90" s="12" t="s">
        <v>11</v>
      </c>
      <c r="M90" s="12" t="s">
        <v>11</v>
      </c>
      <c r="N90" s="14" t="s">
        <v>11</v>
      </c>
    </row>
    <row r="91" spans="1:14" ht="25.5">
      <c r="A91">
        <f t="shared" si="2"/>
        <v>74</v>
      </c>
      <c r="B91" s="7" t="s">
        <v>300</v>
      </c>
      <c r="C91" s="4" t="s">
        <v>301</v>
      </c>
      <c r="D91" s="13" t="s">
        <v>11</v>
      </c>
      <c r="E91" s="4" t="s">
        <v>11</v>
      </c>
      <c r="F91" s="4" t="s">
        <v>81</v>
      </c>
      <c r="G91" s="14" t="s">
        <v>11</v>
      </c>
      <c r="H91" s="4" t="s">
        <v>77</v>
      </c>
      <c r="I91" s="12" t="s">
        <v>11</v>
      </c>
      <c r="J91" s="14" t="s">
        <v>11</v>
      </c>
      <c r="K91" s="12" t="s">
        <v>11</v>
      </c>
      <c r="L91" s="12" t="s">
        <v>11</v>
      </c>
      <c r="M91" s="12" t="s">
        <v>11</v>
      </c>
      <c r="N91" s="14" t="s">
        <v>11</v>
      </c>
    </row>
    <row r="92" spans="1:14" ht="25.5">
      <c r="A92">
        <f t="shared" si="2"/>
        <v>75</v>
      </c>
      <c r="B92" s="7" t="s">
        <v>302</v>
      </c>
      <c r="C92" s="4" t="s">
        <v>303</v>
      </c>
      <c r="D92" s="13" t="s">
        <v>11</v>
      </c>
      <c r="E92" s="4" t="s">
        <v>11</v>
      </c>
      <c r="F92" s="4" t="s">
        <v>81</v>
      </c>
      <c r="G92" s="14" t="s">
        <v>11</v>
      </c>
      <c r="H92" s="4" t="s">
        <v>77</v>
      </c>
      <c r="I92" s="12" t="s">
        <v>11</v>
      </c>
      <c r="J92" s="14" t="s">
        <v>11</v>
      </c>
      <c r="K92" s="12" t="s">
        <v>11</v>
      </c>
      <c r="L92" s="12" t="s">
        <v>11</v>
      </c>
      <c r="M92" s="12" t="s">
        <v>11</v>
      </c>
      <c r="N92" s="14" t="s">
        <v>11</v>
      </c>
    </row>
    <row r="93" spans="1:14" ht="25.5">
      <c r="A93">
        <f t="shared" si="2"/>
        <v>76</v>
      </c>
      <c r="B93" s="7" t="s">
        <v>304</v>
      </c>
      <c r="C93" s="4" t="s">
        <v>305</v>
      </c>
      <c r="D93" s="13" t="s">
        <v>11</v>
      </c>
      <c r="E93" s="4" t="s">
        <v>11</v>
      </c>
      <c r="F93" s="4" t="s">
        <v>81</v>
      </c>
      <c r="G93" s="14" t="s">
        <v>11</v>
      </c>
      <c r="H93" s="4" t="s">
        <v>77</v>
      </c>
      <c r="I93" s="12" t="s">
        <v>11</v>
      </c>
      <c r="J93" s="14" t="s">
        <v>11</v>
      </c>
      <c r="K93" s="12" t="s">
        <v>11</v>
      </c>
      <c r="L93" s="12" t="s">
        <v>11</v>
      </c>
      <c r="M93" s="12" t="s">
        <v>11</v>
      </c>
      <c r="N93" s="14" t="s">
        <v>11</v>
      </c>
    </row>
    <row r="94" spans="1:14" ht="51">
      <c r="A94">
        <f t="shared" si="2"/>
        <v>77</v>
      </c>
      <c r="B94" s="34" t="s">
        <v>306</v>
      </c>
      <c r="C94" s="4" t="s">
        <v>307</v>
      </c>
      <c r="D94" s="13" t="s">
        <v>11</v>
      </c>
      <c r="E94" s="4" t="s">
        <v>11</v>
      </c>
      <c r="F94" s="4" t="s">
        <v>81</v>
      </c>
      <c r="G94" s="14" t="s">
        <v>11</v>
      </c>
      <c r="H94" s="4" t="s">
        <v>77</v>
      </c>
      <c r="I94" s="12" t="s">
        <v>11</v>
      </c>
      <c r="J94" s="14" t="s">
        <v>11</v>
      </c>
      <c r="K94" s="12" t="s">
        <v>11</v>
      </c>
      <c r="L94" s="12" t="s">
        <v>11</v>
      </c>
      <c r="M94" s="12" t="s">
        <v>11</v>
      </c>
      <c r="N94" s="14" t="s">
        <v>11</v>
      </c>
    </row>
    <row r="95" spans="1:14" ht="38.25">
      <c r="A95">
        <f t="shared" si="2"/>
        <v>78</v>
      </c>
      <c r="B95" s="7" t="s">
        <v>308</v>
      </c>
      <c r="C95" s="4" t="s">
        <v>309</v>
      </c>
      <c r="D95" s="13" t="s">
        <v>11</v>
      </c>
      <c r="E95" s="4" t="s">
        <v>11</v>
      </c>
      <c r="F95" s="4" t="s">
        <v>81</v>
      </c>
      <c r="G95" s="14" t="s">
        <v>11</v>
      </c>
      <c r="H95" s="4" t="s">
        <v>77</v>
      </c>
      <c r="I95" s="12" t="s">
        <v>11</v>
      </c>
      <c r="J95" s="14" t="s">
        <v>11</v>
      </c>
      <c r="K95" s="12" t="s">
        <v>11</v>
      </c>
      <c r="L95" s="12" t="s">
        <v>11</v>
      </c>
      <c r="M95" s="12" t="s">
        <v>11</v>
      </c>
      <c r="N95" s="14" t="s">
        <v>11</v>
      </c>
    </row>
    <row r="96" spans="1:14" ht="38.25">
      <c r="A96">
        <f t="shared" si="2"/>
        <v>79</v>
      </c>
      <c r="B96" s="34" t="s">
        <v>310</v>
      </c>
      <c r="C96" s="4" t="s">
        <v>311</v>
      </c>
      <c r="D96" s="13" t="s">
        <v>11</v>
      </c>
      <c r="E96" s="4" t="s">
        <v>11</v>
      </c>
      <c r="F96" s="4" t="s">
        <v>81</v>
      </c>
      <c r="G96" s="14" t="s">
        <v>11</v>
      </c>
      <c r="H96" s="4" t="s">
        <v>77</v>
      </c>
      <c r="I96" s="12" t="s">
        <v>11</v>
      </c>
      <c r="J96" s="14" t="s">
        <v>11</v>
      </c>
      <c r="K96" s="12" t="s">
        <v>11</v>
      </c>
      <c r="L96" s="12" t="s">
        <v>11</v>
      </c>
      <c r="M96" s="12" t="s">
        <v>11</v>
      </c>
      <c r="N96" s="14" t="s">
        <v>11</v>
      </c>
    </row>
    <row r="97" spans="1:14" ht="38.25">
      <c r="A97">
        <f t="shared" si="2"/>
        <v>80</v>
      </c>
      <c r="B97" s="7" t="s">
        <v>312</v>
      </c>
      <c r="C97" s="4" t="s">
        <v>313</v>
      </c>
      <c r="D97" s="13" t="s">
        <v>11</v>
      </c>
      <c r="E97" s="4" t="s">
        <v>11</v>
      </c>
      <c r="F97" s="4" t="s">
        <v>81</v>
      </c>
      <c r="G97" s="14" t="s">
        <v>11</v>
      </c>
      <c r="H97" s="4" t="s">
        <v>77</v>
      </c>
      <c r="I97" s="12" t="s">
        <v>11</v>
      </c>
      <c r="J97" s="14" t="s">
        <v>11</v>
      </c>
      <c r="K97" s="12" t="s">
        <v>11</v>
      </c>
      <c r="L97" s="12" t="s">
        <v>11</v>
      </c>
      <c r="M97" s="12" t="s">
        <v>11</v>
      </c>
      <c r="N97" s="14" t="s">
        <v>11</v>
      </c>
    </row>
    <row r="98" spans="1:14" ht="38.25">
      <c r="A98">
        <f t="shared" si="2"/>
        <v>81</v>
      </c>
      <c r="B98" s="34" t="s">
        <v>314</v>
      </c>
      <c r="C98" s="4" t="s">
        <v>315</v>
      </c>
      <c r="D98" s="13" t="s">
        <v>11</v>
      </c>
      <c r="E98" s="4" t="s">
        <v>11</v>
      </c>
      <c r="F98" s="4" t="s">
        <v>81</v>
      </c>
      <c r="G98" s="14" t="s">
        <v>11</v>
      </c>
      <c r="H98" s="4" t="s">
        <v>77</v>
      </c>
      <c r="I98" s="12" t="s">
        <v>11</v>
      </c>
      <c r="J98" s="14" t="s">
        <v>11</v>
      </c>
      <c r="K98" s="12" t="s">
        <v>11</v>
      </c>
      <c r="L98" s="12" t="s">
        <v>11</v>
      </c>
      <c r="M98" s="12" t="s">
        <v>11</v>
      </c>
      <c r="N98" s="14" t="s">
        <v>11</v>
      </c>
    </row>
    <row r="99" spans="1:14" ht="38.25">
      <c r="A99">
        <f t="shared" si="2"/>
        <v>82</v>
      </c>
      <c r="B99" s="34" t="s">
        <v>316</v>
      </c>
      <c r="C99" s="4" t="s">
        <v>317</v>
      </c>
      <c r="D99" s="13" t="s">
        <v>11</v>
      </c>
      <c r="E99" s="4" t="s">
        <v>11</v>
      </c>
      <c r="F99" s="4" t="s">
        <v>81</v>
      </c>
      <c r="G99" s="14" t="s">
        <v>11</v>
      </c>
      <c r="H99" s="4" t="s">
        <v>77</v>
      </c>
      <c r="I99" s="12" t="s">
        <v>11</v>
      </c>
      <c r="J99" s="14" t="s">
        <v>11</v>
      </c>
      <c r="K99" s="12" t="s">
        <v>11</v>
      </c>
      <c r="L99" s="12" t="s">
        <v>11</v>
      </c>
      <c r="M99" s="12" t="s">
        <v>11</v>
      </c>
      <c r="N99" s="14" t="s">
        <v>11</v>
      </c>
    </row>
    <row r="100" spans="1:14" ht="38.25">
      <c r="A100">
        <f t="shared" si="2"/>
        <v>83</v>
      </c>
      <c r="B100" s="7" t="s">
        <v>318</v>
      </c>
      <c r="C100" s="4" t="s">
        <v>319</v>
      </c>
      <c r="D100" s="13" t="s">
        <v>11</v>
      </c>
      <c r="E100" s="4" t="s">
        <v>11</v>
      </c>
      <c r="F100" s="4" t="s">
        <v>81</v>
      </c>
      <c r="G100" s="14" t="s">
        <v>11</v>
      </c>
      <c r="H100" s="4" t="s">
        <v>77</v>
      </c>
      <c r="I100" s="12" t="s">
        <v>11</v>
      </c>
      <c r="J100" s="14" t="s">
        <v>11</v>
      </c>
      <c r="K100" s="12" t="s">
        <v>11</v>
      </c>
      <c r="L100" s="12" t="s">
        <v>11</v>
      </c>
      <c r="M100" s="12" t="s">
        <v>11</v>
      </c>
      <c r="N100" s="14" t="s">
        <v>11</v>
      </c>
    </row>
    <row r="101" spans="1:14" ht="38.25">
      <c r="A101">
        <f t="shared" si="2"/>
        <v>84</v>
      </c>
      <c r="B101" s="34" t="s">
        <v>320</v>
      </c>
      <c r="C101" s="4" t="s">
        <v>321</v>
      </c>
      <c r="D101" s="13" t="s">
        <v>11</v>
      </c>
      <c r="E101" s="4" t="s">
        <v>11</v>
      </c>
      <c r="F101" s="4" t="s">
        <v>81</v>
      </c>
      <c r="G101" s="14" t="s">
        <v>11</v>
      </c>
      <c r="H101" s="4" t="s">
        <v>77</v>
      </c>
      <c r="I101" s="12" t="s">
        <v>11</v>
      </c>
      <c r="J101" s="14" t="s">
        <v>11</v>
      </c>
      <c r="K101" s="12" t="s">
        <v>11</v>
      </c>
      <c r="L101" s="12" t="s">
        <v>11</v>
      </c>
      <c r="M101" s="12" t="s">
        <v>11</v>
      </c>
      <c r="N101" s="14" t="s">
        <v>11</v>
      </c>
    </row>
    <row r="102" spans="1:14" ht="51">
      <c r="A102">
        <f t="shared" si="2"/>
        <v>85</v>
      </c>
      <c r="B102" s="7" t="s">
        <v>322</v>
      </c>
      <c r="C102" s="4" t="s">
        <v>323</v>
      </c>
      <c r="D102" s="13" t="s">
        <v>11</v>
      </c>
      <c r="E102" s="4" t="s">
        <v>11</v>
      </c>
      <c r="F102" s="4" t="s">
        <v>81</v>
      </c>
      <c r="G102" s="14" t="s">
        <v>11</v>
      </c>
      <c r="H102" s="4" t="s">
        <v>77</v>
      </c>
      <c r="I102" s="12" t="s">
        <v>11</v>
      </c>
      <c r="J102" s="14" t="s">
        <v>11</v>
      </c>
      <c r="K102" s="12" t="s">
        <v>11</v>
      </c>
      <c r="L102" s="12" t="s">
        <v>11</v>
      </c>
      <c r="M102" s="12" t="s">
        <v>11</v>
      </c>
      <c r="N102" s="14" t="s">
        <v>11</v>
      </c>
    </row>
    <row r="103" spans="1:14" ht="38.25">
      <c r="A103">
        <f t="shared" si="2"/>
        <v>86</v>
      </c>
      <c r="B103" s="7" t="s">
        <v>324</v>
      </c>
      <c r="C103" s="4" t="s">
        <v>325</v>
      </c>
      <c r="D103" s="13" t="s">
        <v>11</v>
      </c>
      <c r="E103" s="4" t="s">
        <v>11</v>
      </c>
      <c r="F103" s="4" t="s">
        <v>81</v>
      </c>
      <c r="G103" s="14" t="s">
        <v>11</v>
      </c>
      <c r="H103" s="4" t="s">
        <v>77</v>
      </c>
      <c r="I103" s="12" t="s">
        <v>11</v>
      </c>
      <c r="J103" s="14" t="s">
        <v>11</v>
      </c>
      <c r="K103" s="12" t="s">
        <v>11</v>
      </c>
      <c r="L103" s="12" t="s">
        <v>11</v>
      </c>
      <c r="M103" s="12" t="s">
        <v>11</v>
      </c>
      <c r="N103" s="14" t="s">
        <v>11</v>
      </c>
    </row>
    <row r="104" spans="1:14" ht="38.25">
      <c r="A104">
        <f t="shared" si="2"/>
        <v>87</v>
      </c>
      <c r="B104" s="7" t="s">
        <v>326</v>
      </c>
      <c r="C104" s="4" t="s">
        <v>327</v>
      </c>
      <c r="D104" s="13" t="s">
        <v>11</v>
      </c>
      <c r="E104" s="4" t="s">
        <v>11</v>
      </c>
      <c r="F104" s="4" t="s">
        <v>81</v>
      </c>
      <c r="G104" s="14" t="s">
        <v>11</v>
      </c>
      <c r="H104" s="4" t="s">
        <v>77</v>
      </c>
      <c r="I104" s="12" t="s">
        <v>11</v>
      </c>
      <c r="J104" s="14" t="s">
        <v>11</v>
      </c>
      <c r="K104" s="12" t="s">
        <v>11</v>
      </c>
      <c r="L104" s="12" t="s">
        <v>11</v>
      </c>
      <c r="M104" s="12" t="s">
        <v>11</v>
      </c>
      <c r="N104" s="14" t="s">
        <v>11</v>
      </c>
    </row>
    <row r="105" spans="1:14" ht="51">
      <c r="A105">
        <f t="shared" si="2"/>
        <v>88</v>
      </c>
      <c r="B105" s="7" t="s">
        <v>328</v>
      </c>
      <c r="C105" s="4" t="s">
        <v>329</v>
      </c>
      <c r="D105" s="13" t="s">
        <v>16</v>
      </c>
      <c r="E105" s="4" t="s">
        <v>11</v>
      </c>
      <c r="F105" s="4" t="s">
        <v>81</v>
      </c>
      <c r="G105" s="14" t="s">
        <v>62</v>
      </c>
      <c r="H105" s="4" t="s">
        <v>330</v>
      </c>
      <c r="I105" s="12" t="s">
        <v>11</v>
      </c>
      <c r="J105" s="14" t="s">
        <v>11</v>
      </c>
      <c r="K105" s="12" t="s">
        <v>11</v>
      </c>
      <c r="L105" s="12" t="s">
        <v>11</v>
      </c>
      <c r="M105" s="12" t="s">
        <v>11</v>
      </c>
      <c r="N105" s="14" t="s">
        <v>11</v>
      </c>
    </row>
    <row r="106" spans="1:14" ht="126" customHeight="1">
      <c r="A106">
        <f t="shared" si="2"/>
        <v>89</v>
      </c>
      <c r="B106" s="36" t="s">
        <v>331</v>
      </c>
      <c r="C106" s="33" t="s">
        <v>332</v>
      </c>
      <c r="D106" s="13" t="s">
        <v>16</v>
      </c>
      <c r="E106" s="4"/>
      <c r="F106" s="4"/>
      <c r="G106" s="14"/>
      <c r="H106" s="4"/>
      <c r="I106" s="12" t="s">
        <v>22</v>
      </c>
      <c r="J106" s="14" t="s">
        <v>163</v>
      </c>
      <c r="K106" s="14"/>
      <c r="L106" s="14"/>
      <c r="M106" s="14"/>
      <c r="N106" s="14"/>
    </row>
    <row r="107" spans="1:14" ht="126" customHeight="1">
      <c r="A107">
        <f t="shared" si="2"/>
        <v>90</v>
      </c>
      <c r="B107" s="36" t="s">
        <v>333</v>
      </c>
      <c r="C107" s="33" t="s">
        <v>334</v>
      </c>
      <c r="D107" s="13" t="s">
        <v>16</v>
      </c>
      <c r="E107" s="4"/>
      <c r="F107" s="4"/>
      <c r="G107" s="14"/>
      <c r="H107" s="4"/>
      <c r="I107" s="12" t="s">
        <v>22</v>
      </c>
      <c r="J107" s="14" t="s">
        <v>163</v>
      </c>
      <c r="K107" s="14"/>
      <c r="L107" s="14"/>
      <c r="M107" s="14"/>
      <c r="N107" s="14"/>
    </row>
    <row r="108" spans="1:14" ht="167.25" customHeight="1">
      <c r="A108">
        <f t="shared" si="2"/>
        <v>91</v>
      </c>
      <c r="B108" s="34" t="s">
        <v>335</v>
      </c>
      <c r="C108" s="4" t="s">
        <v>336</v>
      </c>
      <c r="D108" s="13" t="s">
        <v>18</v>
      </c>
      <c r="E108" s="4" t="s">
        <v>337</v>
      </c>
      <c r="F108" s="4" t="s">
        <v>338</v>
      </c>
      <c r="G108" s="14" t="s">
        <v>62</v>
      </c>
      <c r="H108" s="4" t="s">
        <v>339</v>
      </c>
      <c r="I108" s="12" t="s">
        <v>1</v>
      </c>
      <c r="J108" s="14" t="s">
        <v>340</v>
      </c>
      <c r="K108" s="12" t="s">
        <v>11</v>
      </c>
      <c r="L108" s="14" t="s">
        <v>341</v>
      </c>
      <c r="M108" s="12" t="s">
        <v>11</v>
      </c>
      <c r="N108" s="12" t="s">
        <v>9</v>
      </c>
    </row>
  </sheetData>
  <sheetProtection sort="0" autoFilter="0" pivotTables="0"/>
  <mergeCells count="1">
    <mergeCell ref="E2:E10"/>
  </mergeCells>
  <dataValidations count="8">
    <dataValidation type="list" allowBlank="1" showInputMessage="1" showErrorMessage="1" sqref="D18:D108" xr:uid="{FAB33411-20E9-468D-93E2-2CCC471EBAA0}">
      <formula1>dd_Status</formula1>
    </dataValidation>
    <dataValidation type="list" allowBlank="1" showInputMessage="1" showErrorMessage="1" sqref="G18:G108" xr:uid="{2A322508-FF23-480D-B6F8-8E894897CF8D}">
      <formula1>dd_aERS</formula1>
    </dataValidation>
    <dataValidation type="list" allowBlank="1" showInputMessage="1" showErrorMessage="1" sqref="I18:I108" xr:uid="{67FFA6F6-6D38-4E83-8029-BE3B5B68E3D6}">
      <formula1>dd_category</formula1>
    </dataValidation>
    <dataValidation type="list" allowBlank="1" showInputMessage="1" showErrorMessage="1" sqref="J18:J108" xr:uid="{A1134FA5-5CAE-44C7-B41A-B0014F38EC69}">
      <formula1>dd_TechCommit</formula1>
    </dataValidation>
    <dataValidation type="list" allowBlank="1" showInputMessage="1" showErrorMessage="1" sqref="K18:K108" xr:uid="{7147745B-C457-4D48-AC43-8F04C5E8D6C2}">
      <formula1>dd_Participation</formula1>
    </dataValidation>
    <dataValidation type="list" allowBlank="1" showInputMessage="1" showErrorMessage="1" sqref="L18:L108" xr:uid="{EE6CED98-0EA2-478F-BF4B-EBEA8F06D16D}">
      <formula1>dd_sweMC</formula1>
    </dataValidation>
    <dataValidation type="list" allowBlank="1" showInputMessage="1" showErrorMessage="1" sqref="N18:N108" xr:uid="{8B863DD3-04ED-4064-A8D6-10290E36524E}">
      <formula1>dd_application</formula1>
    </dataValidation>
    <dataValidation type="list" allowBlank="1" showInputMessage="1" showErrorMessage="1" sqref="M18:M108" xr:uid="{B9204B2E-AB7E-4549-8D16-9800419321B5}">
      <formula1>dd_regulation</formula1>
    </dataValidation>
  </dataValidations>
  <hyperlinks>
    <hyperlink ref="B106" r:id="rId1" display="https://www.iec.ch/dyn/www/f?p=103:38:713522840602210::::FSP_ORG_ID,FSP_APEX_PAGE,FSP_PROJECT_ID:1255,23,104458" xr:uid="{F8F22D52-7CBB-45CF-A2D3-2525BB2300D7}"/>
    <hyperlink ref="B107" r:id="rId2" display="https://www.iec.ch/dyn/www/f?p=103:38:713522840602210::::FSP_ORG_ID,FSP_APEX_PAGE,FSP_PROJECT_ID:1255,23,104457" xr:uid="{2E84B547-6465-42E5-9F0F-2F2BF889F069}"/>
  </hyperlinks>
  <pageMargins left="0.7" right="0.7" top="0.75" bottom="0.75" header="0.3" footer="0.3"/>
  <pageSetup paperSize="9" orientation="portrait" r:id="rId3"/>
  <customProperties>
    <customPr name="ID" r:id="rId4"/>
  </customProperties>
  <drawing r:id="rId5"/>
  <tableParts count="1">
    <tablePart r:id="rId6"/>
  </tableParts>
  <extLst>
    <ext xmlns:x15="http://schemas.microsoft.com/office/spreadsheetml/2010/11/main" uri="{3A4CF648-6AED-40f4-86FF-DC5316D8AED3}">
      <x14:slicerList xmlns:x14="http://schemas.microsoft.com/office/spreadsheetml/2009/9/main">
        <x14:slicer r:id="rId7"/>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A1FDD-EDE6-4E52-95FB-DF1A422EB5BE}">
  <dimension ref="A1:N20"/>
  <sheetViews>
    <sheetView workbookViewId="0">
      <selection activeCell="E10" sqref="E10"/>
    </sheetView>
  </sheetViews>
  <sheetFormatPr defaultRowHeight="12.75"/>
  <cols>
    <col min="1" max="1" width="3.875" bestFit="1" customWidth="1"/>
    <col min="2" max="2" width="19.5" bestFit="1" customWidth="1"/>
    <col min="3" max="3" width="31.5" customWidth="1"/>
    <col min="4" max="4" width="9.625" bestFit="1" customWidth="1"/>
    <col min="5" max="5" width="105.5" customWidth="1"/>
    <col min="6" max="6" width="23.125" bestFit="1" customWidth="1"/>
  </cols>
  <sheetData>
    <row r="1" spans="1:14" ht="14.25">
      <c r="A1" s="30" t="s">
        <v>50</v>
      </c>
      <c r="B1" s="31" t="s">
        <v>51</v>
      </c>
      <c r="C1" s="32" t="s">
        <v>52</v>
      </c>
      <c r="D1" s="32" t="s">
        <v>24</v>
      </c>
      <c r="E1" s="32" t="s">
        <v>53</v>
      </c>
      <c r="F1" s="32" t="s">
        <v>28</v>
      </c>
    </row>
    <row r="2" spans="1:14" s="33" customFormat="1" ht="189.75" customHeight="1">
      <c r="A2" s="33">
        <v>1</v>
      </c>
      <c r="B2" s="33" t="s">
        <v>342</v>
      </c>
      <c r="C2" s="33" t="s">
        <v>343</v>
      </c>
      <c r="D2" s="33" t="s">
        <v>18</v>
      </c>
      <c r="E2" s="33" t="s">
        <v>344</v>
      </c>
      <c r="F2" s="33" t="s">
        <v>66</v>
      </c>
    </row>
    <row r="3" spans="1:14" s="33" customFormat="1" ht="111" customHeight="1">
      <c r="A3" s="33">
        <v>2</v>
      </c>
      <c r="B3" s="33" t="s">
        <v>345</v>
      </c>
      <c r="C3" s="33" t="s">
        <v>346</v>
      </c>
      <c r="D3" s="33" t="s">
        <v>18</v>
      </c>
      <c r="E3" s="33" t="s">
        <v>347</v>
      </c>
      <c r="F3" s="33" t="s">
        <v>66</v>
      </c>
    </row>
    <row r="4" spans="1:14" s="33" customFormat="1" ht="369.75">
      <c r="A4" s="33">
        <v>3</v>
      </c>
      <c r="B4" s="33" t="s">
        <v>348</v>
      </c>
      <c r="C4" s="33" t="s">
        <v>349</v>
      </c>
      <c r="D4" s="33" t="s">
        <v>18</v>
      </c>
      <c r="E4" s="33" t="s">
        <v>350</v>
      </c>
      <c r="F4" s="33" t="s">
        <v>66</v>
      </c>
    </row>
    <row r="5" spans="1:14" s="33" customFormat="1" ht="382.5">
      <c r="A5" s="33">
        <v>4</v>
      </c>
      <c r="B5" s="33" t="s">
        <v>351</v>
      </c>
      <c r="C5" s="33" t="s">
        <v>352</v>
      </c>
      <c r="D5" s="33" t="s">
        <v>18</v>
      </c>
      <c r="E5" s="33" t="s">
        <v>353</v>
      </c>
      <c r="F5" s="33" t="s">
        <v>66</v>
      </c>
    </row>
    <row r="6" spans="1:14" s="33" customFormat="1" ht="102">
      <c r="A6" s="33">
        <v>5</v>
      </c>
      <c r="B6" s="33" t="s">
        <v>354</v>
      </c>
      <c r="C6" s="33" t="s">
        <v>355</v>
      </c>
      <c r="D6" s="33" t="s">
        <v>18</v>
      </c>
    </row>
    <row r="7" spans="1:14" s="33" customFormat="1" ht="89.25">
      <c r="A7" s="33">
        <v>6</v>
      </c>
      <c r="B7" s="33" t="s">
        <v>356</v>
      </c>
      <c r="C7" s="33" t="s">
        <v>357</v>
      </c>
      <c r="D7" s="33" t="s">
        <v>18</v>
      </c>
      <c r="E7" s="33" t="s">
        <v>358</v>
      </c>
    </row>
    <row r="8" spans="1:14" s="4" customFormat="1" ht="98.25" customHeight="1">
      <c r="A8" s="33">
        <v>7</v>
      </c>
      <c r="B8" s="35" t="s">
        <v>359</v>
      </c>
      <c r="C8" s="33" t="s">
        <v>360</v>
      </c>
      <c r="D8" s="33" t="s">
        <v>18</v>
      </c>
      <c r="E8" s="33" t="s">
        <v>361</v>
      </c>
      <c r="F8" s="6" t="s">
        <v>66</v>
      </c>
      <c r="G8" s="6"/>
      <c r="J8" s="6"/>
      <c r="K8" s="6"/>
      <c r="M8" s="6"/>
      <c r="N8" s="33"/>
    </row>
    <row r="9" spans="1:14" s="33" customFormat="1" ht="98.25" customHeight="1"/>
    <row r="10" spans="1:14" s="33" customFormat="1" ht="98.25" customHeight="1"/>
    <row r="11" spans="1:14" s="33" customFormat="1" ht="98.25" customHeight="1"/>
    <row r="12" spans="1:14" s="33" customFormat="1" ht="98.25" customHeight="1"/>
    <row r="13" spans="1:14" s="33" customFormat="1" ht="98.25" customHeight="1"/>
    <row r="14" spans="1:14" s="33" customFormat="1" ht="98.25" customHeight="1"/>
    <row r="15" spans="1:14" s="33" customFormat="1" ht="98.25" customHeight="1"/>
    <row r="16" spans="1:14" s="33" customFormat="1" ht="98.25" customHeight="1"/>
    <row r="17" s="33" customFormat="1" ht="98.25" customHeight="1"/>
    <row r="18" s="33" customFormat="1" ht="98.25" customHeight="1"/>
    <row r="19" s="33" customFormat="1" ht="98.25" customHeight="1"/>
    <row r="20" s="33" customFormat="1" ht="98.25" customHeight="1"/>
  </sheetData>
  <phoneticPr fontId="7" type="noConversion"/>
  <dataValidations count="8">
    <dataValidation type="list" allowBlank="1" showInputMessage="1" showErrorMessage="1" sqref="M8" xr:uid="{8CE98DCE-3869-43D7-BA54-224236313447}">
      <formula1>dd_regulation</formula1>
    </dataValidation>
    <dataValidation type="list" allowBlank="1" showInputMessage="1" showErrorMessage="1" sqref="N8" xr:uid="{FCA22417-0DE7-4A3B-9852-F5C52CFF7745}">
      <formula1>dd_application</formula1>
    </dataValidation>
    <dataValidation type="list" allowBlank="1" showInputMessage="1" showErrorMessage="1" sqref="F8" xr:uid="{17F3D7FA-46FA-4FD9-A032-398F7969CDC6}">
      <formula1>dd_sweMC</formula1>
    </dataValidation>
    <dataValidation type="list" allowBlank="1" showInputMessage="1" showErrorMessage="1" sqref="K8" xr:uid="{0043F4D9-87DF-493B-9BD1-FA4134D6A28E}">
      <formula1>dd_Participation</formula1>
    </dataValidation>
    <dataValidation type="list" allowBlank="1" showInputMessage="1" showErrorMessage="1" sqref="J8" xr:uid="{4B219F54-C1A7-41A9-AA1F-3B76BA9CB381}">
      <formula1>dd_TechCommit</formula1>
    </dataValidation>
    <dataValidation type="list" allowBlank="1" showInputMessage="1" showErrorMessage="1" sqref="I8" xr:uid="{EAFB0914-5715-4D1C-AFFC-20ED1BDA78B6}">
      <formula1>dd_category</formula1>
    </dataValidation>
    <dataValidation type="list" allowBlank="1" showInputMessage="1" showErrorMessage="1" sqref="G8" xr:uid="{680FD306-548B-448A-8C1E-35A1A84BBB7C}">
      <formula1>dd_aERS</formula1>
    </dataValidation>
    <dataValidation type="list" allowBlank="1" showInputMessage="1" showErrorMessage="1" sqref="D8" xr:uid="{CC2485D6-0987-4785-85A0-89DA5EB09C6E}">
      <formula1>dd_Status</formula1>
    </dataValidation>
  </dataValidations>
  <pageMargins left="0.7" right="0.7" top="0.75" bottom="0.75" header="0.3" footer="0.3"/>
  <pageSetup paperSize="9" orientation="portrait" r:id="rId1"/>
  <customProperties>
    <customPr name="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7FD5A-6170-47F6-848F-A94EB37615A5}">
  <dimension ref="A1:J16"/>
  <sheetViews>
    <sheetView tabSelected="1" workbookViewId="0">
      <selection activeCell="C4" sqref="C4"/>
    </sheetView>
  </sheetViews>
  <sheetFormatPr defaultRowHeight="12.75"/>
  <cols>
    <col min="1" max="1" width="3.875" bestFit="1" customWidth="1"/>
    <col min="2" max="2" width="24.625" customWidth="1"/>
    <col min="3" max="3" width="43" customWidth="1"/>
    <col min="4" max="4" width="8.75" customWidth="1"/>
    <col min="5" max="5" width="10.75" customWidth="1"/>
    <col min="6" max="6" width="10.5" bestFit="1" customWidth="1"/>
    <col min="7" max="8" width="22.75" bestFit="1" customWidth="1"/>
  </cols>
  <sheetData>
    <row r="1" spans="1:10" ht="14.25">
      <c r="A1" s="30" t="s">
        <v>50</v>
      </c>
      <c r="B1" s="31" t="s">
        <v>51</v>
      </c>
      <c r="C1" s="32" t="s">
        <v>52</v>
      </c>
      <c r="D1" s="32" t="s">
        <v>24</v>
      </c>
      <c r="E1" s="32" t="s">
        <v>53</v>
      </c>
      <c r="F1" s="32" t="s">
        <v>0</v>
      </c>
      <c r="G1" s="32" t="s">
        <v>56</v>
      </c>
      <c r="H1" s="32" t="s">
        <v>28</v>
      </c>
    </row>
    <row r="2" spans="1:10" ht="56.25" customHeight="1">
      <c r="A2">
        <v>1</v>
      </c>
      <c r="B2" s="37" t="s">
        <v>362</v>
      </c>
      <c r="C2" s="4" t="s">
        <v>363</v>
      </c>
      <c r="D2" s="4" t="s">
        <v>16</v>
      </c>
      <c r="E2" s="4"/>
      <c r="F2" s="4" t="s">
        <v>22</v>
      </c>
      <c r="G2" s="6" t="s">
        <v>64</v>
      </c>
      <c r="H2" s="6" t="s">
        <v>66</v>
      </c>
      <c r="I2" s="6"/>
      <c r="J2" s="6"/>
    </row>
    <row r="3" spans="1:10" ht="69.75" customHeight="1">
      <c r="A3">
        <v>2</v>
      </c>
      <c r="B3" s="37" t="s">
        <v>364</v>
      </c>
      <c r="C3" s="4" t="s">
        <v>365</v>
      </c>
      <c r="D3" s="4" t="s">
        <v>16</v>
      </c>
      <c r="E3" s="4"/>
      <c r="F3" s="4" t="s">
        <v>22</v>
      </c>
      <c r="G3" s="6" t="s">
        <v>97</v>
      </c>
      <c r="H3" s="6" t="s">
        <v>66</v>
      </c>
      <c r="I3" s="6"/>
      <c r="J3" s="6"/>
    </row>
    <row r="4" spans="1:10" ht="74.25" customHeight="1">
      <c r="A4">
        <v>3</v>
      </c>
      <c r="B4" s="37" t="s">
        <v>366</v>
      </c>
      <c r="C4" s="4" t="s">
        <v>367</v>
      </c>
      <c r="D4" s="4" t="s">
        <v>16</v>
      </c>
      <c r="E4" s="4"/>
      <c r="F4" s="4" t="s">
        <v>22</v>
      </c>
      <c r="G4" s="6" t="s">
        <v>97</v>
      </c>
      <c r="H4" s="6" t="s">
        <v>66</v>
      </c>
      <c r="I4" s="6"/>
      <c r="J4" s="6"/>
    </row>
    <row r="5" spans="1:10" ht="58.5" customHeight="1">
      <c r="A5">
        <v>4</v>
      </c>
      <c r="B5" s="37" t="s">
        <v>368</v>
      </c>
      <c r="C5" s="4" t="s">
        <v>369</v>
      </c>
      <c r="D5" s="4" t="s">
        <v>16</v>
      </c>
      <c r="E5" s="4"/>
      <c r="F5" s="4" t="s">
        <v>22</v>
      </c>
      <c r="G5" s="6" t="s">
        <v>97</v>
      </c>
      <c r="H5" s="6" t="s">
        <v>66</v>
      </c>
      <c r="I5" s="6"/>
      <c r="J5" s="6"/>
    </row>
    <row r="6" spans="1:10" ht="56.25" customHeight="1">
      <c r="A6">
        <v>5</v>
      </c>
      <c r="B6" s="37" t="s">
        <v>370</v>
      </c>
      <c r="C6" s="4" t="s">
        <v>371</v>
      </c>
      <c r="D6" s="4" t="s">
        <v>16</v>
      </c>
      <c r="E6" s="4"/>
      <c r="F6" s="4" t="s">
        <v>22</v>
      </c>
      <c r="G6" s="6" t="s">
        <v>64</v>
      </c>
      <c r="H6" s="6" t="s">
        <v>66</v>
      </c>
      <c r="I6" s="6"/>
      <c r="J6" s="6"/>
    </row>
    <row r="7" spans="1:10" ht="69.75" customHeight="1">
      <c r="A7">
        <v>6</v>
      </c>
      <c r="B7" s="37" t="s">
        <v>372</v>
      </c>
      <c r="C7" s="4" t="s">
        <v>373</v>
      </c>
      <c r="D7" s="4" t="s">
        <v>16</v>
      </c>
      <c r="E7" s="4"/>
      <c r="F7" s="4" t="s">
        <v>1</v>
      </c>
      <c r="G7" s="6" t="s">
        <v>163</v>
      </c>
      <c r="H7" s="6" t="s">
        <v>66</v>
      </c>
      <c r="I7" s="6"/>
      <c r="J7" s="6"/>
    </row>
    <row r="8" spans="1:10" ht="93" customHeight="1">
      <c r="A8">
        <v>7</v>
      </c>
      <c r="B8" s="37" t="s">
        <v>374</v>
      </c>
      <c r="C8" s="4" t="s">
        <v>375</v>
      </c>
      <c r="D8" s="4" t="s">
        <v>16</v>
      </c>
      <c r="E8" s="4"/>
      <c r="F8" s="4" t="s">
        <v>1</v>
      </c>
      <c r="G8" s="6" t="s">
        <v>163</v>
      </c>
      <c r="H8" s="6" t="s">
        <v>66</v>
      </c>
      <c r="I8" s="6"/>
      <c r="J8" s="6"/>
    </row>
    <row r="9" spans="1:10" ht="59.25" customHeight="1">
      <c r="A9">
        <v>8</v>
      </c>
      <c r="B9" s="37" t="s">
        <v>376</v>
      </c>
      <c r="C9" s="4" t="s">
        <v>204</v>
      </c>
      <c r="D9" s="4" t="s">
        <v>16</v>
      </c>
      <c r="E9" s="4"/>
      <c r="F9" s="4" t="s">
        <v>1</v>
      </c>
      <c r="G9" s="6" t="s">
        <v>201</v>
      </c>
      <c r="H9" s="6" t="s">
        <v>66</v>
      </c>
      <c r="I9" s="6"/>
      <c r="J9" s="6"/>
    </row>
    <row r="10" spans="1:10" ht="91.5" customHeight="1">
      <c r="A10">
        <v>9</v>
      </c>
      <c r="B10" s="37" t="s">
        <v>377</v>
      </c>
      <c r="C10" s="4" t="s">
        <v>378</v>
      </c>
      <c r="D10" s="4" t="s">
        <v>16</v>
      </c>
      <c r="E10" s="4"/>
      <c r="F10" s="4" t="s">
        <v>1</v>
      </c>
      <c r="G10" s="6" t="s">
        <v>201</v>
      </c>
      <c r="H10" s="6" t="s">
        <v>66</v>
      </c>
      <c r="I10" s="6"/>
      <c r="J10" s="6"/>
    </row>
    <row r="11" spans="1:10" ht="101.25" customHeight="1">
      <c r="A11">
        <v>10</v>
      </c>
      <c r="B11" s="37" t="s">
        <v>379</v>
      </c>
      <c r="C11" s="4" t="s">
        <v>380</v>
      </c>
      <c r="D11" s="4" t="s">
        <v>16</v>
      </c>
      <c r="E11" s="4"/>
      <c r="F11" s="4" t="s">
        <v>1</v>
      </c>
      <c r="G11" s="6" t="s">
        <v>201</v>
      </c>
      <c r="H11" s="6" t="s">
        <v>66</v>
      </c>
      <c r="I11" s="6"/>
      <c r="J11" s="6"/>
    </row>
    <row r="12" spans="1:10" ht="100.5" customHeight="1">
      <c r="A12">
        <v>11</v>
      </c>
      <c r="B12" s="37" t="s">
        <v>381</v>
      </c>
      <c r="C12" s="4" t="s">
        <v>382</v>
      </c>
      <c r="D12" s="4" t="s">
        <v>16</v>
      </c>
      <c r="E12" s="4"/>
      <c r="F12" s="4" t="s">
        <v>1</v>
      </c>
      <c r="G12" s="6" t="s">
        <v>201</v>
      </c>
      <c r="H12" s="6" t="s">
        <v>66</v>
      </c>
      <c r="I12" s="6"/>
      <c r="J12" s="6"/>
    </row>
    <row r="13" spans="1:10" ht="110.25" customHeight="1">
      <c r="A13">
        <v>12</v>
      </c>
      <c r="B13" s="37" t="s">
        <v>383</v>
      </c>
      <c r="C13" s="4" t="s">
        <v>384</v>
      </c>
      <c r="D13" s="4" t="s">
        <v>16</v>
      </c>
      <c r="E13" s="4"/>
      <c r="F13" s="4" t="s">
        <v>1</v>
      </c>
      <c r="G13" s="6" t="s">
        <v>201</v>
      </c>
      <c r="H13" s="6" t="s">
        <v>66</v>
      </c>
      <c r="I13" s="6"/>
      <c r="J13" s="6"/>
    </row>
    <row r="14" spans="1:10" ht="75.75" customHeight="1">
      <c r="A14">
        <v>13</v>
      </c>
      <c r="B14" s="37" t="s">
        <v>385</v>
      </c>
      <c r="C14" s="4" t="s">
        <v>386</v>
      </c>
      <c r="D14" s="4" t="s">
        <v>16</v>
      </c>
      <c r="E14" s="4"/>
      <c r="F14" s="4" t="s">
        <v>1</v>
      </c>
      <c r="G14" s="6" t="s">
        <v>201</v>
      </c>
      <c r="H14" s="6" t="s">
        <v>66</v>
      </c>
      <c r="I14" s="6"/>
      <c r="J14" s="6"/>
    </row>
    <row r="15" spans="1:10" ht="84.75" customHeight="1">
      <c r="A15">
        <v>14</v>
      </c>
      <c r="B15" s="37" t="s">
        <v>387</v>
      </c>
      <c r="C15" s="4" t="s">
        <v>388</v>
      </c>
      <c r="D15" s="4" t="s">
        <v>16</v>
      </c>
      <c r="E15" s="4"/>
      <c r="F15" s="4" t="s">
        <v>1</v>
      </c>
      <c r="G15" s="6" t="s">
        <v>201</v>
      </c>
      <c r="H15" s="6" t="s">
        <v>66</v>
      </c>
      <c r="I15" s="6"/>
      <c r="J15" s="6"/>
    </row>
    <row r="16" spans="1:10" s="38" customFormat="1" ht="51" customHeight="1">
      <c r="A16" s="38">
        <v>15</v>
      </c>
      <c r="B16" s="39" t="s">
        <v>389</v>
      </c>
      <c r="C16" s="40" t="s">
        <v>390</v>
      </c>
      <c r="D16" s="4" t="s">
        <v>16</v>
      </c>
      <c r="E16" s="40"/>
      <c r="F16" s="40" t="s">
        <v>1</v>
      </c>
      <c r="G16" s="41" t="s">
        <v>201</v>
      </c>
      <c r="H16" s="41" t="s">
        <v>66</v>
      </c>
      <c r="I16" s="41"/>
      <c r="J16" s="41"/>
    </row>
  </sheetData>
  <dataValidations count="6">
    <dataValidation type="list" allowBlank="1" showInputMessage="1" showErrorMessage="1" sqref="I2:I16" xr:uid="{B9204B2E-AB7E-4549-8D16-9800419321B5}">
      <formula1>dd_regulation</formula1>
    </dataValidation>
    <dataValidation type="list" allowBlank="1" showInputMessage="1" showErrorMessage="1" sqref="J2:J16" xr:uid="{8B863DD3-04ED-4064-A8D6-10290E36524E}">
      <formula1>dd_application</formula1>
    </dataValidation>
    <dataValidation type="list" allowBlank="1" showInputMessage="1" showErrorMessage="1" sqref="H2:H16" xr:uid="{EE6CED98-0EA2-478F-BF4B-EBEA8F06D16D}">
      <formula1>dd_sweMC</formula1>
    </dataValidation>
    <dataValidation type="list" allowBlank="1" showInputMessage="1" showErrorMessage="1" sqref="G2:G16" xr:uid="{A1134FA5-5CAE-44C7-B41A-B0014F38EC69}">
      <formula1>dd_TechCommit</formula1>
    </dataValidation>
    <dataValidation type="list" allowBlank="1" showInputMessage="1" showErrorMessage="1" sqref="F2:F16" xr:uid="{67FFA6F6-6D38-4E83-8029-BE3B5B68E3D6}">
      <formula1>dd_category</formula1>
    </dataValidation>
    <dataValidation type="list" allowBlank="1" showInputMessage="1" showErrorMessage="1" sqref="D2:D16" xr:uid="{FAB33411-20E9-468D-93E2-2CCC471EBAA0}">
      <formula1>dd_Status</formula1>
    </dataValidation>
  </dataValidations>
  <hyperlinks>
    <hyperlink ref="B7" r:id="rId1" display="https://www.iec.ch/dyn/www/f?p=103:38:713522840602210::::FSP_ORG_ID,FSP_APEX_PAGE,FSP_PROJECT_ID:1255,23,104886" xr:uid="{5F25AE46-FC82-449C-8000-5AB58246CB1A}"/>
    <hyperlink ref="B8" r:id="rId2" display="https://www.iec.ch/dyn/www/f?p=103:38:713522840602210::::FSP_ORG_ID,FSP_APEX_PAGE,FSP_PROJECT_ID:1255,23,104915" xr:uid="{26C72A1D-981F-4F3D-969B-20D7B30BC916}"/>
    <hyperlink ref="B9" r:id="rId3" display="https://www.iec.ch/dyn/www/f?p=103:38:713522840602210::::FSP_ORG_ID,FSP_APEX_PAGE,FSP_PROJECT_ID:1426,23,100327" xr:uid="{563C9CF2-B52C-4079-AE12-C86ADABC6BEC}"/>
    <hyperlink ref="B10" r:id="rId4" display="https://www.iec.ch/dyn/www/f?p=103:38:713522840602210::::FSP_ORG_ID,FSP_APEX_PAGE,FSP_PROJECT_ID:1426,23,102865" xr:uid="{AFB21F2D-498C-4940-8FE2-33787B0C1B7E}"/>
    <hyperlink ref="B11" r:id="rId5" display="https://www.iec.ch/dyn/www/f?p=103:38:713522840602210::::FSP_ORG_ID,FSP_APEX_PAGE,FSP_PROJECT_ID:1426,23,100328" xr:uid="{84B22D51-B93B-405F-A0AB-E3DFEBE49BB0}"/>
    <hyperlink ref="B12" r:id="rId6" display="https://www.iec.ch/dyn/www/f?p=103:38:713522840602210::::FSP_ORG_ID,FSP_APEX_PAGE,FSP_PROJECT_ID:1426,23,21289" xr:uid="{E7F0C3E5-8C93-4CEE-B148-18BAB92668A8}"/>
    <hyperlink ref="B13" r:id="rId7" display="https://www.iec.ch/dyn/www/f?p=103:38:713522840602210::::FSP_ORG_ID,FSP_APEX_PAGE,FSP_PROJECT_ID:1426,23,101847" xr:uid="{C6DB9D5E-7D02-42AE-AD28-36C0DE9E81A8}"/>
    <hyperlink ref="B14" r:id="rId8" display="https://www.iec.ch/dyn/www/f?p=103:38:713522840602210::::FSP_ORG_ID,FSP_APEX_PAGE,FSP_PROJECT_ID:1426,23,105610" xr:uid="{36001B54-0616-409E-B159-5CA299496363}"/>
    <hyperlink ref="B15" r:id="rId9" display="https://www.iec.ch/dyn/www/f?p=103:38:713522840602210::::FSP_ORG_ID,FSP_APEX_PAGE,FSP_PROJECT_ID:1426,23,104799" xr:uid="{43931A3F-C1F3-48DF-A5B0-B5766235AACB}"/>
    <hyperlink ref="B16" r:id="rId10" display="https://www.iec.ch/dyn/www/f?p=103:38:713522840602210::::FSP_ORG_ID,FSP_APEX_PAGE,FSP_PROJECT_ID:1426,23,105422" xr:uid="{2216F07F-D55B-4AC6-8533-C18BFA7B41D9}"/>
  </hyperlinks>
  <pageMargins left="0.7" right="0.7" top="0.75" bottom="0.75" header="0.3" footer="0.3"/>
  <pageSetup paperSize="9" orientation="portrait" r:id="rId1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6"/>
  <sheetViews>
    <sheetView showGridLines="0" workbookViewId="0">
      <selection activeCell="H1" sqref="H1"/>
    </sheetView>
  </sheetViews>
  <sheetFormatPr defaultRowHeight="12.75"/>
  <cols>
    <col min="1" max="1" width="14.125" bestFit="1" customWidth="1"/>
    <col min="2" max="2" width="11.375" bestFit="1" customWidth="1"/>
    <col min="3" max="3" width="6.5" bestFit="1" customWidth="1"/>
    <col min="4" max="4" width="11.125" bestFit="1" customWidth="1"/>
    <col min="5" max="5" width="25.5" customWidth="1"/>
    <col min="6" max="6" width="9.75" bestFit="1" customWidth="1"/>
    <col min="7" max="7" width="17.875" bestFit="1" customWidth="1"/>
    <col min="8" max="8" width="21.5" customWidth="1"/>
    <col min="9" max="9" width="14.125" customWidth="1"/>
    <col min="10" max="10" width="25.875" customWidth="1"/>
    <col min="11" max="11" width="13.25" customWidth="1"/>
    <col min="12" max="12" width="19.25" bestFit="1" customWidth="1"/>
  </cols>
  <sheetData>
    <row r="1" spans="1:12" ht="14.25">
      <c r="A1" s="9" t="s">
        <v>52</v>
      </c>
      <c r="B1" s="9" t="s">
        <v>24</v>
      </c>
      <c r="C1" s="9" t="s">
        <v>53</v>
      </c>
      <c r="D1" s="9" t="s">
        <v>54</v>
      </c>
      <c r="E1" s="9" t="s">
        <v>25</v>
      </c>
      <c r="F1" s="9" t="s">
        <v>55</v>
      </c>
      <c r="G1" s="9" t="s">
        <v>0</v>
      </c>
      <c r="H1" s="9" t="s">
        <v>56</v>
      </c>
      <c r="I1" s="9" t="s">
        <v>27</v>
      </c>
      <c r="J1" s="9" t="s">
        <v>391</v>
      </c>
      <c r="K1" s="9" t="s">
        <v>392</v>
      </c>
      <c r="L1" s="9" t="s">
        <v>2</v>
      </c>
    </row>
    <row r="2" spans="1:12">
      <c r="B2" t="s">
        <v>18</v>
      </c>
      <c r="E2" t="s">
        <v>62</v>
      </c>
      <c r="G2" t="s">
        <v>22</v>
      </c>
      <c r="H2" t="s">
        <v>64</v>
      </c>
      <c r="I2" t="s">
        <v>65</v>
      </c>
      <c r="J2" t="s">
        <v>66</v>
      </c>
      <c r="K2" t="s">
        <v>67</v>
      </c>
      <c r="L2" t="s">
        <v>3</v>
      </c>
    </row>
    <row r="3" spans="1:12">
      <c r="B3" t="s">
        <v>16</v>
      </c>
      <c r="E3" t="s">
        <v>157</v>
      </c>
      <c r="G3" t="s">
        <v>21</v>
      </c>
      <c r="H3" t="s">
        <v>340</v>
      </c>
      <c r="I3" t="s">
        <v>393</v>
      </c>
      <c r="J3" t="s">
        <v>341</v>
      </c>
      <c r="K3" t="s">
        <v>11</v>
      </c>
      <c r="L3" t="s">
        <v>8</v>
      </c>
    </row>
    <row r="4" spans="1:12">
      <c r="B4" t="s">
        <v>17</v>
      </c>
      <c r="E4" t="s">
        <v>11</v>
      </c>
      <c r="G4" t="s">
        <v>1</v>
      </c>
      <c r="H4" s="4" t="s">
        <v>97</v>
      </c>
      <c r="I4" t="s">
        <v>86</v>
      </c>
      <c r="J4" s="4" t="s">
        <v>164</v>
      </c>
      <c r="L4" t="s">
        <v>7</v>
      </c>
    </row>
    <row r="5" spans="1:12">
      <c r="B5" t="s">
        <v>11</v>
      </c>
      <c r="G5" t="s">
        <v>394</v>
      </c>
      <c r="H5" s="4" t="s">
        <v>395</v>
      </c>
      <c r="I5" t="s">
        <v>217</v>
      </c>
      <c r="J5" s="6" t="s">
        <v>396</v>
      </c>
      <c r="L5" t="s">
        <v>10</v>
      </c>
    </row>
    <row r="6" spans="1:12">
      <c r="G6" t="s">
        <v>11</v>
      </c>
      <c r="H6" s="4" t="s">
        <v>163</v>
      </c>
      <c r="I6" t="s">
        <v>11</v>
      </c>
      <c r="J6" s="6" t="s">
        <v>202</v>
      </c>
      <c r="L6" t="s">
        <v>9</v>
      </c>
    </row>
    <row r="7" spans="1:12">
      <c r="H7" s="4" t="s">
        <v>397</v>
      </c>
      <c r="J7" t="s">
        <v>398</v>
      </c>
      <c r="L7" t="s">
        <v>11</v>
      </c>
    </row>
    <row r="8" spans="1:12">
      <c r="H8" s="4" t="s">
        <v>201</v>
      </c>
      <c r="J8" t="s">
        <v>399</v>
      </c>
    </row>
    <row r="9" spans="1:12">
      <c r="H9" s="4" t="s">
        <v>226</v>
      </c>
      <c r="J9" t="s">
        <v>400</v>
      </c>
    </row>
    <row r="10" spans="1:12">
      <c r="H10" s="10" t="s">
        <v>401</v>
      </c>
      <c r="J10" t="s">
        <v>11</v>
      </c>
    </row>
    <row r="11" spans="1:12">
      <c r="H11" t="s">
        <v>402</v>
      </c>
    </row>
    <row r="12" spans="1:12">
      <c r="H12" s="10" t="s">
        <v>403</v>
      </c>
    </row>
    <row r="13" spans="1:12">
      <c r="H13" s="4" t="s">
        <v>404</v>
      </c>
    </row>
    <row r="14" spans="1:12">
      <c r="H14" t="s">
        <v>230</v>
      </c>
    </row>
    <row r="15" spans="1:12">
      <c r="H15" t="s">
        <v>405</v>
      </c>
    </row>
    <row r="16" spans="1:12">
      <c r="H16" t="s">
        <v>11</v>
      </c>
    </row>
  </sheetData>
  <sheetProtection sheet="1" objects="1" scenarios="1" sort="0" autoFilter="0" pivotTables="0"/>
  <pageMargins left="0.7" right="0.7" top="0.75" bottom="0.75" header="0.3" footer="0.3"/>
  <pageSetup paperSize="9" orientation="portrait" r:id="rId1"/>
  <tableParts count="8">
    <tablePart r:id="rId2"/>
    <tablePart r:id="rId3"/>
    <tablePart r:id="rId4"/>
    <tablePart r:id="rId5"/>
    <tablePart r:id="rId6"/>
    <tablePart r:id="rId7"/>
    <tablePart r:id="rId8"/>
    <tablePart r:id="rId9"/>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9AD85-62E4-44A0-91FE-E9F25029D710}">
  <dimension ref="B2:C18"/>
  <sheetViews>
    <sheetView showGridLines="0" workbookViewId="0"/>
  </sheetViews>
  <sheetFormatPr defaultRowHeight="12.75"/>
  <cols>
    <col min="3" max="3" width="56.625" bestFit="1" customWidth="1"/>
  </cols>
  <sheetData>
    <row r="2" spans="2:3">
      <c r="B2" s="19" t="s">
        <v>406</v>
      </c>
      <c r="C2" s="19" t="s">
        <v>407</v>
      </c>
    </row>
    <row r="3" spans="2:3" ht="25.5">
      <c r="B3" s="18" t="s">
        <v>408</v>
      </c>
      <c r="C3" s="20" t="s">
        <v>409</v>
      </c>
    </row>
    <row r="4" spans="2:3">
      <c r="B4" s="18" t="s">
        <v>410</v>
      </c>
      <c r="C4" s="20" t="s">
        <v>411</v>
      </c>
    </row>
    <row r="5" spans="2:3">
      <c r="B5" s="18" t="s">
        <v>412</v>
      </c>
      <c r="C5" s="20" t="s">
        <v>413</v>
      </c>
    </row>
    <row r="6" spans="2:3">
      <c r="B6" s="18" t="s">
        <v>414</v>
      </c>
      <c r="C6" s="20" t="s">
        <v>415</v>
      </c>
    </row>
    <row r="7" spans="2:3">
      <c r="B7" s="18" t="s">
        <v>416</v>
      </c>
      <c r="C7" s="20" t="s">
        <v>417</v>
      </c>
    </row>
    <row r="8" spans="2:3">
      <c r="B8" s="18" t="s">
        <v>418</v>
      </c>
      <c r="C8" s="20" t="s">
        <v>419</v>
      </c>
    </row>
    <row r="9" spans="2:3">
      <c r="B9" s="18" t="s">
        <v>420</v>
      </c>
      <c r="C9" s="20" t="s">
        <v>421</v>
      </c>
    </row>
    <row r="10" spans="2:3">
      <c r="B10" s="18"/>
      <c r="C10" s="20"/>
    </row>
    <row r="11" spans="2:3">
      <c r="B11" s="18"/>
      <c r="C11" s="20"/>
    </row>
    <row r="12" spans="2:3">
      <c r="B12" s="18"/>
      <c r="C12" s="20"/>
    </row>
    <row r="13" spans="2:3">
      <c r="B13" s="18"/>
      <c r="C13" s="20"/>
    </row>
    <row r="14" spans="2:3">
      <c r="B14" s="18"/>
      <c r="C14" s="20"/>
    </row>
    <row r="15" spans="2:3">
      <c r="B15" s="18"/>
      <c r="C15" s="20"/>
    </row>
    <row r="16" spans="2:3">
      <c r="B16" s="18"/>
      <c r="C16" s="20"/>
    </row>
    <row r="17" spans="2:3">
      <c r="B17" s="18"/>
      <c r="C17" s="20"/>
    </row>
    <row r="18" spans="2:3">
      <c r="B18" s="18"/>
      <c r="C18" s="20"/>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e7abaa0-eb84-498a-99fa-29336b9899c6">
      <Terms xmlns="http://schemas.microsoft.com/office/infopath/2007/PartnerControls"/>
    </lcf76f155ced4ddcb4097134ff3c332f>
    <TaxCatchAll xmlns="ed138b08-d619-4ec4-b656-6584a34b19a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CA74F1FB38040943895FE7A9ED801FD9" ma:contentTypeVersion="9" ma:contentTypeDescription="Skapa ett nytt dokument." ma:contentTypeScope="" ma:versionID="a24952aea07dc9707fbf1d07a03ca424">
  <xsd:schema xmlns:xsd="http://www.w3.org/2001/XMLSchema" xmlns:xs="http://www.w3.org/2001/XMLSchema" xmlns:p="http://schemas.microsoft.com/office/2006/metadata/properties" xmlns:ns2="ae7abaa0-eb84-498a-99fa-29336b9899c6" xmlns:ns3="ed138b08-d619-4ec4-b656-6584a34b19a7" targetNamespace="http://schemas.microsoft.com/office/2006/metadata/properties" ma:root="true" ma:fieldsID="7c2b41dbea601b29878cffdf1f955afd" ns2:_="" ns3:_="">
    <xsd:import namespace="ae7abaa0-eb84-498a-99fa-29336b9899c6"/>
    <xsd:import namespace="ed138b08-d619-4ec4-b656-6584a34b19a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7abaa0-eb84-498a-99fa-29336b9899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markeringar" ma:readOnly="false" ma:fieldId="{5cf76f15-5ced-4ddc-b409-7134ff3c332f}" ma:taxonomyMulti="true" ma:sspId="2e5ad229-719f-4cf7-8b1b-15f57858d3e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d138b08-d619-4ec4-b656-6584a34b19a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9a6909cf-9322-43e9-a591-4eb27eb1c93f}" ma:internalName="TaxCatchAll" ma:showField="CatchAllData" ma:web="ed138b08-d619-4ec4-b656-6584a34b19a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58D46C-A111-4E2F-93BE-7295A632F924}"/>
</file>

<file path=customXml/itemProps2.xml><?xml version="1.0" encoding="utf-8"?>
<ds:datastoreItem xmlns:ds="http://schemas.openxmlformats.org/officeDocument/2006/customXml" ds:itemID="{F4C5F405-C27A-43F0-82BB-014959725BBA}"/>
</file>

<file path=customXml/itemProps3.xml><?xml version="1.0" encoding="utf-8"?>
<ds:datastoreItem xmlns:ds="http://schemas.openxmlformats.org/officeDocument/2006/customXml" ds:itemID="{68EBA540-3D91-4E11-A164-F3DEEB70B43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Hallberg Mattias</dc:creator>
  <cp:keywords/>
  <dc:description/>
  <cp:lastModifiedBy>Skarrie Håkan</cp:lastModifiedBy>
  <cp:revision/>
  <dcterms:created xsi:type="dcterms:W3CDTF">2013-04-08T12:59:15Z</dcterms:created>
  <dcterms:modified xsi:type="dcterms:W3CDTF">2022-09-30T08:40:35Z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0x010100CA74F1FB38040943895FE7A9ED801FD9</vt:lpwstr>
  </property>
  <property fmtid="{D5CDD505-2E9C-101B-9397-08002B2CF9AE}" pid="3" name="MSIP_Label_43f08ec5-d6d9-4227-8387-ccbfcb3632c4_Enabled">
    <vt:lpwstr>true</vt:lpwstr>
  </property>
  <property fmtid="{D5CDD505-2E9C-101B-9397-08002B2CF9AE}" pid="4" name="MSIP_Label_43f08ec5-d6d9-4227-8387-ccbfcb3632c4_SetDate">
    <vt:lpwstr>2022-01-19T09:51:47Z</vt:lpwstr>
  </property>
  <property fmtid="{D5CDD505-2E9C-101B-9397-08002B2CF9AE}" pid="5" name="MSIP_Label_43f08ec5-d6d9-4227-8387-ccbfcb3632c4_Method">
    <vt:lpwstr>Standard</vt:lpwstr>
  </property>
  <property fmtid="{D5CDD505-2E9C-101B-9397-08002B2CF9AE}" pid="6" name="MSIP_Label_43f08ec5-d6d9-4227-8387-ccbfcb3632c4_Name">
    <vt:lpwstr>Sweco Restricted</vt:lpwstr>
  </property>
  <property fmtid="{D5CDD505-2E9C-101B-9397-08002B2CF9AE}" pid="7" name="MSIP_Label_43f08ec5-d6d9-4227-8387-ccbfcb3632c4_SiteId">
    <vt:lpwstr>b7872ef0-9a00-4c18-8a4a-c7d25c778a9e</vt:lpwstr>
  </property>
  <property fmtid="{D5CDD505-2E9C-101B-9397-08002B2CF9AE}" pid="8" name="MSIP_Label_43f08ec5-d6d9-4227-8387-ccbfcb3632c4_ActionId">
    <vt:lpwstr>184921de-18d5-4d5f-af57-58f122194bd1</vt:lpwstr>
  </property>
  <property fmtid="{D5CDD505-2E9C-101B-9397-08002B2CF9AE}" pid="9" name="MSIP_Label_43f08ec5-d6d9-4227-8387-ccbfcb3632c4_ContentBits">
    <vt:lpwstr>0</vt:lpwstr>
  </property>
  <property fmtid="{D5CDD505-2E9C-101B-9397-08002B2CF9AE}" pid="10" name="MediaServiceImageTags">
    <vt:lpwstr/>
  </property>
</Properties>
</file>